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Bilance" sheetId="1" r:id="rId1"/>
    <sheet name="IeņIzdPārskats" sheetId="2" r:id="rId2"/>
    <sheet name="paskaidrojums" sheetId="3" r:id="rId3"/>
    <sheet name="dotacijuizlietojums" sheetId="4" r:id="rId4"/>
    <sheet name="ZiedojUnDavinPārskats" sheetId="5" r:id="rId5"/>
    <sheet name="IzlietZiedojUnDavinPārskats" sheetId="6" r:id="rId6"/>
  </sheets>
  <definedNames/>
  <calcPr fullCalcOnLoad="1"/>
</workbook>
</file>

<file path=xl/sharedStrings.xml><?xml version="1.0" encoding="utf-8"?>
<sst xmlns="http://schemas.openxmlformats.org/spreadsheetml/2006/main" count="278" uniqueCount="191">
  <si>
    <t>Ilgtermiņa ieguldījumi</t>
  </si>
  <si>
    <t>I NEMATERIĀLIE IEGULDĪJUMI:</t>
  </si>
  <si>
    <t>1.</t>
  </si>
  <si>
    <t>2.</t>
  </si>
  <si>
    <t>3.</t>
  </si>
  <si>
    <t>4.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</si>
  <si>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</si>
  <si>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</si>
  <si>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</si>
  <si>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</si>
  <si>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</si>
  <si>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</si>
  <si>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</si>
  <si>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</si>
  <si>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</si>
  <si>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</si>
  <si>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</si>
  <si>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</si>
  <si>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</si>
  <si>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</si>
  <si>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</si>
  <si>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</si>
  <si>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</si>
  <si>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</si>
  <si>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</si>
  <si>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</si>
  <si>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Nodokļu maksātāja reģistrācijas numurs</t>
  </si>
  <si>
    <t>AKTĪVS</t>
  </si>
  <si>
    <t>PASĪVS</t>
  </si>
  <si>
    <t>Iepriekšējā pārskata gada beigās</t>
  </si>
  <si>
    <t>Nekustamais īpašums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</si>
  <si>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</si>
  <si>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</si>
  <si>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</si>
  <si>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</si>
  <si>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</si>
  <si>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</si>
  <si>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</si>
  <si>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</si>
  <si>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</si>
  <si>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</si>
  <si>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</si>
  <si>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</si>
  <si>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</si>
  <si>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</si>
  <si>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</si>
  <si>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</si>
  <si>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</si>
  <si>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Nodokļi un valsts sociālās aprošināšanas obligātās iemaksas</t>
  </si>
  <si>
    <t>Biedru nauda, iestāšanās nauda un citas gadskārtējās iemaksas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</si>
  <si>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</si>
  <si>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</si>
  <si>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</si>
  <si>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</si>
  <si>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</si>
  <si>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</si>
  <si>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</si>
  <si>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</si>
  <si>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VII</t>
  </si>
  <si>
    <t>Ieņēmumi kopā</t>
  </si>
  <si>
    <t>VIII</t>
  </si>
  <si>
    <t>Izdevumi:</t>
  </si>
  <si>
    <t>Algas</t>
  </si>
  <si>
    <t>Sociālās aprošināšanas maksājumi</t>
  </si>
  <si>
    <t>Citi izdevumi.</t>
  </si>
  <si>
    <t>IX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</si>
  <si>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</si>
  <si>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</si>
  <si>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</si>
  <si>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</si>
  <si>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</si>
  <si>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</si>
  <si>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</si>
  <si>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</si>
  <si>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</si>
  <si>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</si>
  <si>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</si>
  <si>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</si>
  <si>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</si>
  <si>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</si>
  <si>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</si>
  <si>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</si>
  <si>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</si>
  <si>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</si>
  <si>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</si>
  <si>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</si>
  <si>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</si>
  <si>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</si>
  <si>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</si>
  <si>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</si>
  <si>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</si>
  <si>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</si>
  <si>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</si>
  <si>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</si>
  <si>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</si>
  <si>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</si>
  <si>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</si>
  <si>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>Latvijas Republikā reģistrētās juridiskās personas</t>
  </si>
  <si>
    <t>Ziedojumu un dāvinājumu pārskats</t>
  </si>
  <si>
    <t>Ieņēmumu un izdevumu pārskats</t>
  </si>
  <si>
    <t>Atlikums pārskata gada sākumā</t>
  </si>
  <si>
    <t>Pārskata gadā saņemto ziedojumu un dāvinājumu kopsumma</t>
  </si>
  <si>
    <t>Ziedojumu un dāvinājumu izlietojuma kopsumma</t>
  </si>
  <si>
    <r>
      <t xml:space="preserve">                                       </t>
    </r>
    <r>
      <rPr>
        <i/>
        <sz val="9"/>
        <rFont val="Arial"/>
        <family val="2"/>
      </rPr>
      <t xml:space="preserve">(vārds, uzvārds) </t>
    </r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</si>
  <si>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</si>
  <si>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</si>
  <si>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</si>
  <si>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</si>
  <si>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</si>
  <si>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</si>
  <si>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</si>
  <si>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</si>
  <si>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</si>
  <si>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</si>
  <si>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</si>
  <si>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Detalizēta informācija par izlietotajiem ziedojumiem un dāvinājumiem</t>
  </si>
  <si>
    <t>20 ____.gada ____. _____________</t>
  </si>
  <si>
    <t>Biedrības,nodibinājuma,arodbiedrības vadītājs  _________________________________________</t>
  </si>
  <si>
    <t>Biedrības,nodibinājuma,arodbiedrības vadītājs  ___________________________               ___________________________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</si>
  <si>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</si>
  <si>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</si>
  <si>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</si>
  <si>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</si>
  <si>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</si>
  <si>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</si>
  <si>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</si>
  <si>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</si>
  <si>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</si>
  <si>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</si>
  <si>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</si>
  <si>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</si>
  <si>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</si>
  <si>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XII</t>
  </si>
  <si>
    <t>3.1.</t>
  </si>
  <si>
    <t>Iepriekšējo gadu rezerves fonds</t>
  </si>
  <si>
    <t>3.2.</t>
  </si>
  <si>
    <t>pārskata gada rezerves fonds</t>
  </si>
  <si>
    <t>Ilgtermiņa aizdevumi</t>
  </si>
  <si>
    <t>LATVIJAS MAKŠĶERĒŠANAS SPORTA FEDERĀCIJA BIEDRĪBA</t>
  </si>
  <si>
    <t>Biedrības,nodibinājuma,arodbiedrības vadītājs  Gundars Kurzemnieks</t>
  </si>
  <si>
    <t xml:space="preserve">Biedrības,nodibinājuma,arodbiedrības vadītājs   Gundars Kurzemnieks   </t>
  </si>
  <si>
    <t>Lauku atbalsta dienests</t>
  </si>
  <si>
    <t>Dalības maksas</t>
  </si>
  <si>
    <t>Citi izdevumi</t>
  </si>
  <si>
    <t>Balvas sacensībām</t>
  </si>
  <si>
    <t>Biroja izdevumi</t>
  </si>
  <si>
    <t>Naudas apgrozījuma blakus izdevumi</t>
  </si>
  <si>
    <t>Bior - zivju mazuļi</t>
  </si>
  <si>
    <t>dalība starptautiskās sacensībās un konferencēs</t>
  </si>
  <si>
    <t>sacensību organizēšanas izmaksa</t>
  </si>
  <si>
    <t>01.01.2022 - 31.12.2022</t>
  </si>
  <si>
    <t xml:space="preserve">                                            BILANCE  01.01.2022-31.12.2022</t>
  </si>
  <si>
    <t>Citas izmaksas, t.sk.</t>
  </si>
  <si>
    <t>Reklāmas izdevumi</t>
  </si>
  <si>
    <t>Saņemtie ziedojumi un dāvinājumi</t>
  </si>
  <si>
    <t xml:space="preserve">70. rinda  </t>
  </si>
  <si>
    <t>160.rinda</t>
  </si>
  <si>
    <r>
      <t>Nodokļu maksātāja reģistrācijas numurs</t>
    </r>
    <r>
      <rPr>
        <b/>
        <sz val="10"/>
        <rFont val="Arial"/>
        <family val="2"/>
      </rPr>
      <t xml:space="preserve"> 40008023571</t>
    </r>
  </si>
  <si>
    <r>
      <t>Biedrības,nodibinājuma,arodbiedrības nosaukums</t>
    </r>
    <r>
      <rPr>
        <b/>
        <sz val="10"/>
        <rFont val="Arial"/>
        <family val="2"/>
      </rPr>
      <t xml:space="preserve">  Latvijas Makšķerēšanas sporta federācija biedrība </t>
    </r>
  </si>
  <si>
    <t>Latvijas Foreļu līga (Biedrība), Latvijas izlases treniņiem un startam Pasaules čempionātā</t>
  </si>
  <si>
    <t>BTA reklāmas ieņēmumi</t>
  </si>
  <si>
    <t xml:space="preserve">Latvijas izlases Spiningošanā pilsētas vidē, izlases atlase, izveidošana un starta Pasaules čempionātā nodrošināšana </t>
  </si>
  <si>
    <t xml:space="preserve">Biedrības,nodibinājuma,arodbiedrības nosaukums  Latvijas Makšķerēšanas sporta federācija biedrība </t>
  </si>
  <si>
    <t>Nodokļu maksātāja reģistrācijas numurs 40008023571</t>
  </si>
  <si>
    <t>40.rinda</t>
  </si>
  <si>
    <t>Paskaidrojums pie 2022.gada pārskata</t>
  </si>
  <si>
    <t xml:space="preserve">Valdes locekļu atlīdzība </t>
  </si>
  <si>
    <t>Latvijas Makšķerēšanas sporta federācija</t>
  </si>
  <si>
    <t>Skandu iela 7, Rīga, LV-1067</t>
  </si>
  <si>
    <t xml:space="preserve"> Piešķirto valsts budžeta līdzekļu un valsts komercsabiedrību ziedojumu  izlietojuma atšifrējums</t>
  </si>
  <si>
    <t>Nr.p.k.</t>
  </si>
  <si>
    <t>Pasākuma, aktivitātes nosaukums</t>
  </si>
  <si>
    <t>EK kods:</t>
  </si>
  <si>
    <t>2. Pasaules Čempionāts Karpu makšķerēšanā sievietēm dalības maksa</t>
  </si>
  <si>
    <t>Pasaules Čempionāts makšķerēšanā ar fīderi dalības maksa</t>
  </si>
  <si>
    <t>1.Pasaules Čempionāts Spiningošanā pilsētas vidē dalības maksa</t>
  </si>
  <si>
    <t>2. Pasaules Čempionāts Foreļu spiningošanā dīķos dalības maksa</t>
  </si>
  <si>
    <t>Latvijas Čepmpionāts Foreļu spiningošanā dīķos sacensību vietas vietas noma</t>
  </si>
  <si>
    <t>Latvijas Čempionāts Spiningošanā no krasta Monotiringa programmas īstenošana</t>
  </si>
  <si>
    <t>Biedru nauda C.I.P.S.</t>
  </si>
  <si>
    <t>Latvjas Čempionāts  Spiningošanā no laivām Bērniem un jauniešiem sacensību vietas noma</t>
  </si>
  <si>
    <t>Latvjas Čempionāts Karpu makšķerēšanā Bērniem un jauniešiem sacensību vietas noma</t>
  </si>
  <si>
    <t>Grāmatvedes atalgojums</t>
  </si>
  <si>
    <t>Darba devēja VSAOI</t>
  </si>
  <si>
    <t>Sabiedriskās attiecības / Informēšana par sacensībām Facebook 3. ceturksnis</t>
  </si>
  <si>
    <t>Sabiedriskās attiecības / Informēšana par sacensībām Facebook 4. ceturksnis</t>
  </si>
  <si>
    <t>Kopā:</t>
  </si>
  <si>
    <t>Sagatavotājs, telefons: Kaspars Zvaigzne / 29107325</t>
  </si>
  <si>
    <t>VBL</t>
  </si>
  <si>
    <t>VKS Z</t>
  </si>
  <si>
    <t xml:space="preserve">2023.gada 31.martā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</si>
</sst>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2" fontId="0" fillId="0" borderId="15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4" fillId="37" borderId="24" xfId="57" applyFont="1" applyFill="1" applyBorder="1" applyAlignment="1">
      <alignment horizontal="right" vertical="top" wrapText="1"/>
      <protection/>
    </xf>
    <xf numFmtId="0" fontId="55" fillId="38" borderId="24" xfId="57" applyFont="1" applyFill="1" applyBorder="1" applyAlignment="1">
      <alignment horizontal="left" vertical="top" wrapText="1"/>
      <protection/>
    </xf>
    <xf numFmtId="0" fontId="55" fillId="38" borderId="25" xfId="57" applyFont="1" applyFill="1" applyBorder="1" applyAlignment="1">
      <alignment horizontal="left" vertical="top" wrapText="1"/>
      <protection/>
    </xf>
    <xf numFmtId="0" fontId="55" fillId="37" borderId="24" xfId="57" applyFont="1" applyFill="1" applyBorder="1" applyAlignment="1">
      <alignment horizontal="right" vertical="top" wrapText="1"/>
      <protection/>
    </xf>
    <xf numFmtId="1" fontId="0" fillId="34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34" borderId="15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3" borderId="27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right"/>
    </xf>
    <xf numFmtId="0" fontId="15" fillId="0" borderId="27" xfId="0" applyFont="1" applyBorder="1" applyAlignment="1">
      <alignment vertical="center" wrapText="1"/>
    </xf>
    <xf numFmtId="0" fontId="16" fillId="33" borderId="27" xfId="0" applyFont="1" applyFill="1" applyBorder="1" applyAlignment="1">
      <alignment horizontal="left"/>
    </xf>
    <xf numFmtId="0" fontId="16" fillId="0" borderId="27" xfId="0" applyFont="1" applyBorder="1" applyAlignment="1">
      <alignment horizontal="left" vertical="center" wrapText="1"/>
    </xf>
    <xf numFmtId="2" fontId="16" fillId="0" borderId="27" xfId="0" applyNumberFormat="1" applyFont="1" applyBorder="1" applyAlignment="1">
      <alignment/>
    </xf>
    <xf numFmtId="0" fontId="16" fillId="0" borderId="27" xfId="0" applyFont="1" applyBorder="1" applyAlignment="1">
      <alignment horizontal="left" wrapText="1"/>
    </xf>
    <xf numFmtId="2" fontId="15" fillId="0" borderId="27" xfId="0" applyNumberFormat="1" applyFont="1" applyBorder="1" applyAlignment="1">
      <alignment/>
    </xf>
    <xf numFmtId="0" fontId="16" fillId="33" borderId="27" xfId="0" applyFont="1" applyFill="1" applyBorder="1" applyAlignment="1">
      <alignment horizontal="left" wrapText="1"/>
    </xf>
    <xf numFmtId="0" fontId="16" fillId="0" borderId="27" xfId="0" applyFont="1" applyBorder="1" applyAlignment="1">
      <alignment horizontal="left"/>
    </xf>
    <xf numFmtId="2" fontId="16" fillId="0" borderId="27" xfId="0" applyNumberFormat="1" applyFont="1" applyBorder="1" applyAlignment="1">
      <alignment vertical="center" wrapText="1"/>
    </xf>
    <xf numFmtId="2" fontId="15" fillId="0" borderId="27" xfId="0" applyNumberFormat="1" applyFont="1" applyBorder="1" applyAlignment="1">
      <alignment vertical="center" wrapText="1"/>
    </xf>
    <xf numFmtId="0" fontId="15" fillId="0" borderId="27" xfId="0" applyFont="1" applyBorder="1" applyAlignment="1">
      <alignment horizontal="right"/>
    </xf>
    <xf numFmtId="0" fontId="16" fillId="0" borderId="0" xfId="0" applyFont="1" applyBorder="1" applyAlignment="1">
      <alignment/>
    </xf>
    <xf numFmtId="2" fontId="15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/>
    </xf>
    <xf numFmtId="0" fontId="0" fillId="0" borderId="17" xfId="0" applyBorder="1" applyAlignment="1">
      <alignment vertical="justify"/>
    </xf>
    <xf numFmtId="0" fontId="5" fillId="34" borderId="18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0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5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27" xfId="0" applyFont="1" applyBorder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3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36" borderId="18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showGridLines="0" tabSelected="1" zoomScalePageLayoutView="0" workbookViewId="0" topLeftCell="A1">
      <selection activeCell="A24" sqref="A24:E24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5" width="14.7109375" style="1" customWidth="1"/>
    <col min="6" max="6" width="8.7109375" style="1" customWidth="1"/>
    <col min="7" max="8" width="13.7109375" style="1" customWidth="1"/>
    <col min="9" max="9" width="5.421875" style="1" customWidth="1"/>
    <col min="10" max="10" width="6.421875" style="1" hidden="1" customWidth="1"/>
    <col min="11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5" width="19.57421875" style="1" customWidth="1"/>
    <col min="16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155" t="s">
        <v>138</v>
      </c>
      <c r="B2" s="156"/>
      <c r="C2" s="156"/>
      <c r="D2" s="156"/>
      <c r="E2" s="157"/>
      <c r="F2" s="157"/>
      <c r="G2" s="157"/>
      <c r="H2" s="158"/>
      <c r="K2" s="155" t="s">
        <v>138</v>
      </c>
      <c r="L2" s="156"/>
      <c r="M2" s="156"/>
      <c r="N2" s="156"/>
      <c r="O2" s="157"/>
      <c r="P2" s="157"/>
      <c r="Q2" s="157"/>
      <c r="R2" s="158"/>
    </row>
    <row r="3" spans="1:18" ht="12.75" customHeight="1" hidden="1">
      <c r="A3" s="155" t="s">
        <v>14</v>
      </c>
      <c r="B3" s="156"/>
      <c r="C3" s="156"/>
      <c r="D3" s="163"/>
      <c r="E3" s="177"/>
      <c r="F3" s="178"/>
      <c r="G3" s="178"/>
      <c r="H3" s="179"/>
      <c r="K3" s="155" t="s">
        <v>14</v>
      </c>
      <c r="L3" s="156"/>
      <c r="M3" s="156"/>
      <c r="N3" s="163"/>
      <c r="O3" s="177"/>
      <c r="P3" s="178"/>
      <c r="Q3" s="178"/>
      <c r="R3" s="179"/>
    </row>
    <row r="4" spans="1:18" ht="12.75" customHeight="1" hidden="1">
      <c r="A4" s="155" t="s">
        <v>21</v>
      </c>
      <c r="B4" s="156"/>
      <c r="C4" s="156"/>
      <c r="D4" s="163"/>
      <c r="E4" s="177"/>
      <c r="F4" s="178"/>
      <c r="G4" s="178"/>
      <c r="H4" s="179"/>
      <c r="K4" s="155" t="s">
        <v>21</v>
      </c>
      <c r="L4" s="156"/>
      <c r="M4" s="156"/>
      <c r="N4" s="163"/>
      <c r="O4" s="177"/>
      <c r="P4" s="178"/>
      <c r="Q4" s="178"/>
      <c r="R4" s="179"/>
    </row>
    <row r="5" spans="1:18" ht="12.75" customHeight="1">
      <c r="A5" s="155">
        <v>40008023571</v>
      </c>
      <c r="B5" s="156"/>
      <c r="C5" s="156"/>
      <c r="D5" s="156"/>
      <c r="E5" s="157"/>
      <c r="F5" s="157"/>
      <c r="G5" s="157"/>
      <c r="H5" s="158"/>
      <c r="K5" s="155">
        <v>40008023571</v>
      </c>
      <c r="L5" s="156"/>
      <c r="M5" s="156"/>
      <c r="N5" s="156"/>
      <c r="O5" s="157"/>
      <c r="P5" s="157"/>
      <c r="Q5" s="157"/>
      <c r="R5" s="158"/>
    </row>
    <row r="6" spans="1:18" ht="12.75" customHeight="1" hidden="1">
      <c r="A6" s="155" t="s">
        <v>16</v>
      </c>
      <c r="B6" s="156"/>
      <c r="C6" s="156"/>
      <c r="D6" s="163"/>
      <c r="E6" s="10" t="s">
        <v>17</v>
      </c>
      <c r="F6" s="55"/>
      <c r="G6" s="155" t="s">
        <v>18</v>
      </c>
      <c r="H6" s="163"/>
      <c r="K6" s="155" t="s">
        <v>16</v>
      </c>
      <c r="L6" s="156"/>
      <c r="M6" s="156"/>
      <c r="N6" s="163"/>
      <c r="O6" s="10" t="s">
        <v>17</v>
      </c>
      <c r="P6" s="55"/>
      <c r="Q6" s="155" t="s">
        <v>18</v>
      </c>
      <c r="R6" s="163"/>
    </row>
    <row r="7" spans="1:18" ht="12.75" hidden="1">
      <c r="A7" s="17"/>
      <c r="B7" s="17"/>
      <c r="C7" s="17"/>
      <c r="D7" s="17"/>
      <c r="E7" s="17"/>
      <c r="F7" s="17"/>
      <c r="G7" s="17"/>
      <c r="H7" s="17"/>
      <c r="K7" s="16"/>
      <c r="L7" s="16"/>
      <c r="M7" s="16"/>
      <c r="N7" s="16"/>
      <c r="O7" s="16"/>
      <c r="P7" s="16"/>
      <c r="Q7" s="16"/>
      <c r="R7" s="16"/>
    </row>
    <row r="8" spans="1:18" ht="19.5" customHeight="1">
      <c r="A8" s="189" t="s">
        <v>151</v>
      </c>
      <c r="B8" s="189"/>
      <c r="C8" s="189"/>
      <c r="D8" s="189"/>
      <c r="E8" s="189"/>
      <c r="F8" s="189"/>
      <c r="G8" s="189"/>
      <c r="H8" s="189"/>
      <c r="K8" s="189" t="s">
        <v>151</v>
      </c>
      <c r="L8" s="189"/>
      <c r="M8" s="189"/>
      <c r="N8" s="189"/>
      <c r="O8" s="189"/>
      <c r="P8" s="189"/>
      <c r="Q8" s="189"/>
      <c r="R8" s="189"/>
    </row>
    <row r="9" spans="1:18" ht="37.5" customHeight="1">
      <c r="A9" s="186" t="s">
        <v>27</v>
      </c>
      <c r="B9" s="187"/>
      <c r="C9" s="187"/>
      <c r="D9" s="187"/>
      <c r="E9" s="188"/>
      <c r="F9" s="62" t="s">
        <v>124</v>
      </c>
      <c r="G9" s="70" t="s">
        <v>19</v>
      </c>
      <c r="H9" s="70" t="s">
        <v>29</v>
      </c>
      <c r="I9" s="6"/>
      <c r="K9" s="205" t="s">
        <v>28</v>
      </c>
      <c r="L9" s="206"/>
      <c r="M9" s="206"/>
      <c r="N9" s="206"/>
      <c r="O9" s="207"/>
      <c r="P9" s="62" t="s">
        <v>124</v>
      </c>
      <c r="Q9" s="66" t="s">
        <v>19</v>
      </c>
      <c r="R9" s="66" t="s">
        <v>29</v>
      </c>
    </row>
    <row r="10" spans="1:18" ht="22.5" customHeight="1">
      <c r="A10" s="169" t="s">
        <v>0</v>
      </c>
      <c r="B10" s="170"/>
      <c r="C10" s="170"/>
      <c r="D10" s="170"/>
      <c r="E10" s="171"/>
      <c r="F10" s="72">
        <v>10</v>
      </c>
      <c r="G10" s="69"/>
      <c r="H10" s="69"/>
      <c r="I10" s="7"/>
      <c r="K10" s="169" t="s">
        <v>40</v>
      </c>
      <c r="L10" s="170"/>
      <c r="M10" s="170"/>
      <c r="N10" s="170"/>
      <c r="O10" s="171"/>
      <c r="P10" s="72">
        <v>10</v>
      </c>
      <c r="Q10" s="115">
        <f>SUM(Q11+Q12+Q13)</f>
        <v>23906</v>
      </c>
      <c r="R10" s="115">
        <f>SUM(R11+R12+R13)</f>
        <v>12179</v>
      </c>
    </row>
    <row r="11" spans="1:18" ht="18" customHeight="1">
      <c r="A11" s="159" t="s">
        <v>1</v>
      </c>
      <c r="B11" s="160"/>
      <c r="C11" s="160"/>
      <c r="D11" s="160"/>
      <c r="E11" s="161"/>
      <c r="F11" s="73">
        <v>20</v>
      </c>
      <c r="G11" s="42"/>
      <c r="H11" s="42"/>
      <c r="I11" s="8"/>
      <c r="K11" s="44"/>
      <c r="L11" s="71" t="s">
        <v>2</v>
      </c>
      <c r="M11" s="192" t="s">
        <v>41</v>
      </c>
      <c r="N11" s="192"/>
      <c r="O11" s="192"/>
      <c r="P11" s="78">
        <v>20</v>
      </c>
      <c r="Q11" s="117"/>
      <c r="R11" s="117"/>
    </row>
    <row r="12" spans="1:18" ht="18" customHeight="1">
      <c r="A12" s="202" t="s">
        <v>6</v>
      </c>
      <c r="B12" s="203"/>
      <c r="C12" s="203"/>
      <c r="D12" s="203"/>
      <c r="E12" s="204"/>
      <c r="F12" s="74">
        <v>30</v>
      </c>
      <c r="G12" s="67"/>
      <c r="H12" s="67"/>
      <c r="I12" s="8"/>
      <c r="K12" s="45"/>
      <c r="L12" s="48" t="s">
        <v>3</v>
      </c>
      <c r="M12" s="192" t="s">
        <v>42</v>
      </c>
      <c r="N12" s="192"/>
      <c r="O12" s="192"/>
      <c r="P12" s="78">
        <v>30</v>
      </c>
      <c r="Q12" s="117"/>
      <c r="R12" s="117"/>
    </row>
    <row r="13" spans="1:18" ht="18" customHeight="1">
      <c r="A13" s="196"/>
      <c r="B13" s="40" t="s">
        <v>2</v>
      </c>
      <c r="C13" s="180" t="s">
        <v>30</v>
      </c>
      <c r="D13" s="181"/>
      <c r="E13" s="182"/>
      <c r="F13" s="75">
        <v>40</v>
      </c>
      <c r="G13" s="39"/>
      <c r="H13" s="39"/>
      <c r="I13" s="8"/>
      <c r="K13" s="45"/>
      <c r="L13" s="48" t="s">
        <v>4</v>
      </c>
      <c r="M13" s="192" t="s">
        <v>43</v>
      </c>
      <c r="N13" s="192"/>
      <c r="O13" s="192"/>
      <c r="P13" s="78">
        <v>40</v>
      </c>
      <c r="Q13" s="117">
        <f>SUM(Q14+Q15)</f>
        <v>23906</v>
      </c>
      <c r="R13" s="117">
        <f>SUM(R14+R15)</f>
        <v>12179</v>
      </c>
    </row>
    <row r="14" spans="1:18" ht="18" customHeight="1">
      <c r="A14" s="197"/>
      <c r="B14" s="71" t="s">
        <v>3</v>
      </c>
      <c r="C14" s="183" t="s">
        <v>31</v>
      </c>
      <c r="D14" s="184"/>
      <c r="E14" s="185"/>
      <c r="F14" s="74">
        <v>50</v>
      </c>
      <c r="G14" s="39"/>
      <c r="H14" s="39"/>
      <c r="I14" s="8"/>
      <c r="K14" s="45"/>
      <c r="L14" s="209"/>
      <c r="M14" s="48" t="s">
        <v>133</v>
      </c>
      <c r="N14" s="180" t="s">
        <v>134</v>
      </c>
      <c r="O14" s="182"/>
      <c r="P14" s="78">
        <v>43</v>
      </c>
      <c r="Q14" s="117">
        <v>12179</v>
      </c>
      <c r="R14" s="117">
        <v>6130</v>
      </c>
    </row>
    <row r="15" spans="1:18" ht="18" customHeight="1">
      <c r="A15" s="199" t="s">
        <v>32</v>
      </c>
      <c r="B15" s="200"/>
      <c r="C15" s="200"/>
      <c r="D15" s="200"/>
      <c r="E15" s="201"/>
      <c r="F15" s="73">
        <v>60</v>
      </c>
      <c r="G15" s="68"/>
      <c r="H15" s="68"/>
      <c r="I15" s="9"/>
      <c r="K15" s="85"/>
      <c r="L15" s="210"/>
      <c r="M15" s="48" t="s">
        <v>135</v>
      </c>
      <c r="N15" s="180" t="s">
        <v>136</v>
      </c>
      <c r="O15" s="182"/>
      <c r="P15" s="78">
        <v>45</v>
      </c>
      <c r="Q15" s="117">
        <v>11727</v>
      </c>
      <c r="R15" s="117">
        <v>6049</v>
      </c>
    </row>
    <row r="16" spans="1:18" ht="18" customHeight="1">
      <c r="A16" s="167"/>
      <c r="B16" s="41" t="s">
        <v>2</v>
      </c>
      <c r="C16" s="164" t="s">
        <v>33</v>
      </c>
      <c r="D16" s="165"/>
      <c r="E16" s="166"/>
      <c r="F16" s="76">
        <v>70</v>
      </c>
      <c r="G16" s="104"/>
      <c r="H16" s="104"/>
      <c r="I16" s="8"/>
      <c r="K16" s="169" t="s">
        <v>44</v>
      </c>
      <c r="L16" s="170"/>
      <c r="M16" s="170"/>
      <c r="N16" s="170"/>
      <c r="O16" s="171"/>
      <c r="P16" s="72">
        <v>50</v>
      </c>
      <c r="Q16" s="115">
        <f>SUM(Q17+Q18)</f>
        <v>0</v>
      </c>
      <c r="R16" s="115">
        <f>SUM(R17+R18)</f>
        <v>0</v>
      </c>
    </row>
    <row r="17" spans="1:18" ht="18" customHeight="1">
      <c r="A17" s="168"/>
      <c r="B17" s="41" t="s">
        <v>3</v>
      </c>
      <c r="C17" s="164" t="s">
        <v>137</v>
      </c>
      <c r="D17" s="165"/>
      <c r="E17" s="166"/>
      <c r="F17" s="76">
        <v>75</v>
      </c>
      <c r="G17" s="43"/>
      <c r="H17" s="43"/>
      <c r="I17" s="8"/>
      <c r="K17" s="190"/>
      <c r="L17" s="38" t="s">
        <v>2</v>
      </c>
      <c r="M17" s="46" t="s">
        <v>46</v>
      </c>
      <c r="N17" s="47"/>
      <c r="O17" s="48"/>
      <c r="P17" s="73">
        <v>60</v>
      </c>
      <c r="Q17" s="121"/>
      <c r="R17" s="121"/>
    </row>
    <row r="18" spans="1:18" ht="18" customHeight="1">
      <c r="A18" s="169" t="s">
        <v>9</v>
      </c>
      <c r="B18" s="170"/>
      <c r="C18" s="170"/>
      <c r="D18" s="170"/>
      <c r="E18" s="171"/>
      <c r="F18" s="77">
        <v>80</v>
      </c>
      <c r="G18" s="115">
        <f>G19+G22+G23+G24</f>
        <v>27326</v>
      </c>
      <c r="H18" s="115">
        <f>H19+H22+H23+H24</f>
        <v>16997</v>
      </c>
      <c r="I18" s="8"/>
      <c r="K18" s="191"/>
      <c r="L18" s="38" t="s">
        <v>3</v>
      </c>
      <c r="M18" s="46" t="s">
        <v>8</v>
      </c>
      <c r="N18" s="47"/>
      <c r="O18" s="48"/>
      <c r="P18" s="73">
        <v>70</v>
      </c>
      <c r="Q18" s="121"/>
      <c r="R18" s="121"/>
    </row>
    <row r="19" spans="1:18" ht="18" customHeight="1">
      <c r="A19" s="159" t="s">
        <v>10</v>
      </c>
      <c r="B19" s="160"/>
      <c r="C19" s="160"/>
      <c r="D19" s="160"/>
      <c r="E19" s="161"/>
      <c r="F19" s="73">
        <v>90</v>
      </c>
      <c r="G19" s="116">
        <f>G20+G21</f>
        <v>82</v>
      </c>
      <c r="H19" s="116">
        <f>H20+H21</f>
        <v>82</v>
      </c>
      <c r="I19" s="8"/>
      <c r="K19" s="169" t="s">
        <v>45</v>
      </c>
      <c r="L19" s="170"/>
      <c r="M19" s="170"/>
      <c r="N19" s="170"/>
      <c r="O19" s="171"/>
      <c r="P19" s="81">
        <v>80</v>
      </c>
      <c r="Q19" s="122">
        <f>Q22+Q21</f>
        <v>3420</v>
      </c>
      <c r="R19" s="122">
        <v>4818</v>
      </c>
    </row>
    <row r="20" spans="1:18" ht="18" customHeight="1">
      <c r="A20" s="190"/>
      <c r="B20" s="71" t="s">
        <v>2</v>
      </c>
      <c r="C20" s="180" t="s">
        <v>34</v>
      </c>
      <c r="D20" s="181"/>
      <c r="E20" s="182"/>
      <c r="F20" s="75">
        <v>100</v>
      </c>
      <c r="G20" s="117">
        <v>82</v>
      </c>
      <c r="H20" s="117">
        <v>82</v>
      </c>
      <c r="I20" s="8"/>
      <c r="K20" s="190"/>
      <c r="L20" s="38" t="s">
        <v>2</v>
      </c>
      <c r="M20" s="46" t="s">
        <v>47</v>
      </c>
      <c r="N20" s="47"/>
      <c r="O20" s="48"/>
      <c r="P20" s="73">
        <v>90</v>
      </c>
      <c r="Q20" s="121"/>
      <c r="R20" s="121"/>
    </row>
    <row r="21" spans="1:18" ht="18" customHeight="1">
      <c r="A21" s="191"/>
      <c r="B21" s="71" t="s">
        <v>3</v>
      </c>
      <c r="C21" s="155" t="s">
        <v>35</v>
      </c>
      <c r="D21" s="156"/>
      <c r="E21" s="163"/>
      <c r="F21" s="73">
        <v>110</v>
      </c>
      <c r="G21" s="117"/>
      <c r="H21" s="117"/>
      <c r="I21" s="8"/>
      <c r="K21" s="191"/>
      <c r="L21" s="38" t="s">
        <v>3</v>
      </c>
      <c r="M21" s="208" t="s">
        <v>48</v>
      </c>
      <c r="N21" s="157"/>
      <c r="O21" s="158"/>
      <c r="P21" s="73">
        <v>100</v>
      </c>
      <c r="Q21" s="121"/>
      <c r="R21" s="121"/>
    </row>
    <row r="22" spans="1:18" ht="18" customHeight="1">
      <c r="A22" s="159" t="s">
        <v>36</v>
      </c>
      <c r="B22" s="160"/>
      <c r="C22" s="160"/>
      <c r="D22" s="160"/>
      <c r="E22" s="161"/>
      <c r="F22" s="73">
        <v>120</v>
      </c>
      <c r="G22" s="117"/>
      <c r="H22" s="117"/>
      <c r="I22" s="9"/>
      <c r="K22" s="198"/>
      <c r="L22" s="38" t="s">
        <v>4</v>
      </c>
      <c r="M22" s="46" t="s">
        <v>11</v>
      </c>
      <c r="N22" s="47"/>
      <c r="O22" s="48"/>
      <c r="P22" s="73">
        <v>110</v>
      </c>
      <c r="Q22" s="121">
        <v>3420</v>
      </c>
      <c r="R22" s="121">
        <v>4848</v>
      </c>
    </row>
    <row r="23" spans="1:18" ht="18" customHeight="1" thickBot="1">
      <c r="A23" s="159" t="s">
        <v>37</v>
      </c>
      <c r="B23" s="160"/>
      <c r="C23" s="160"/>
      <c r="D23" s="160"/>
      <c r="E23" s="161"/>
      <c r="F23" s="73">
        <v>130</v>
      </c>
      <c r="G23" s="117"/>
      <c r="H23" s="117"/>
      <c r="I23" s="9"/>
      <c r="K23" s="87"/>
      <c r="L23" s="193"/>
      <c r="M23" s="194"/>
      <c r="N23" s="194"/>
      <c r="O23" s="195"/>
      <c r="P23" s="63"/>
      <c r="Q23" s="123"/>
      <c r="R23" s="123"/>
    </row>
    <row r="24" spans="1:18" ht="18" customHeight="1" thickBot="1">
      <c r="A24" s="162" t="s">
        <v>38</v>
      </c>
      <c r="B24" s="162"/>
      <c r="C24" s="162"/>
      <c r="D24" s="162"/>
      <c r="E24" s="162"/>
      <c r="F24" s="78">
        <v>140</v>
      </c>
      <c r="G24" s="117">
        <v>27244</v>
      </c>
      <c r="H24" s="117">
        <v>16915</v>
      </c>
      <c r="I24" s="8"/>
      <c r="J24" s="8"/>
      <c r="K24" s="174" t="s">
        <v>12</v>
      </c>
      <c r="L24" s="175"/>
      <c r="M24" s="175"/>
      <c r="N24" s="175"/>
      <c r="O24" s="176"/>
      <c r="P24" s="86">
        <v>120</v>
      </c>
      <c r="Q24" s="120">
        <f>Q10+Q16+Q19</f>
        <v>27326</v>
      </c>
      <c r="R24" s="120">
        <f>R10+R16+R19</f>
        <v>16997</v>
      </c>
    </row>
    <row r="25" spans="1:9" ht="18" customHeight="1" thickBot="1">
      <c r="A25" s="64"/>
      <c r="B25" s="65"/>
      <c r="C25" s="65"/>
      <c r="D25" s="65"/>
      <c r="E25" s="65"/>
      <c r="F25" s="79"/>
      <c r="G25" s="118"/>
      <c r="H25" s="118"/>
      <c r="I25" s="8"/>
    </row>
    <row r="26" spans="1:17" ht="18" customHeight="1" thickBot="1">
      <c r="A26" s="174" t="s">
        <v>12</v>
      </c>
      <c r="B26" s="175"/>
      <c r="C26" s="175"/>
      <c r="D26" s="175"/>
      <c r="E26" s="176"/>
      <c r="F26" s="80">
        <v>150</v>
      </c>
      <c r="G26" s="119">
        <f>G10+G18</f>
        <v>27326</v>
      </c>
      <c r="H26" s="119">
        <f>H10+H18</f>
        <v>16997</v>
      </c>
      <c r="I26" s="8"/>
      <c r="J26" s="8"/>
      <c r="K26" s="173" t="s">
        <v>139</v>
      </c>
      <c r="L26" s="173"/>
      <c r="M26" s="173"/>
      <c r="N26" s="173"/>
      <c r="O26" s="173"/>
      <c r="P26" s="54"/>
      <c r="Q26" s="1" t="s">
        <v>39</v>
      </c>
    </row>
    <row r="27" spans="1:17" ht="18" customHeight="1">
      <c r="A27" s="172"/>
      <c r="B27" s="172"/>
      <c r="C27" s="172"/>
      <c r="D27" s="172"/>
      <c r="E27" s="172"/>
      <c r="F27" s="63"/>
      <c r="I27" s="9"/>
      <c r="J27" s="8"/>
      <c r="O27" s="11" t="s">
        <v>22</v>
      </c>
      <c r="P27" s="11"/>
      <c r="Q27" s="11" t="s">
        <v>25</v>
      </c>
    </row>
    <row r="28" spans="1:11" ht="18" customHeight="1">
      <c r="A28" s="173" t="s">
        <v>139</v>
      </c>
      <c r="B28" s="173"/>
      <c r="C28" s="173"/>
      <c r="D28" s="173"/>
      <c r="E28" s="173"/>
      <c r="F28" s="54"/>
      <c r="G28" s="1" t="s">
        <v>39</v>
      </c>
      <c r="I28" s="8"/>
      <c r="J28" s="8"/>
      <c r="K28" s="1" t="s">
        <v>190</v>
      </c>
    </row>
    <row r="29" spans="5:10" ht="18" customHeight="1">
      <c r="E29" s="11" t="s">
        <v>22</v>
      </c>
      <c r="F29" s="11"/>
      <c r="G29" s="11" t="s">
        <v>25</v>
      </c>
      <c r="I29" s="8"/>
      <c r="J29" s="8"/>
    </row>
    <row r="30" spans="1:10" ht="18" customHeight="1">
      <c r="A30" s="1" t="s">
        <v>190</v>
      </c>
      <c r="I30" s="9"/>
      <c r="J30" s="8"/>
    </row>
    <row r="31" ht="18" customHeight="1">
      <c r="J31" s="8"/>
    </row>
    <row r="32" ht="18" customHeight="1">
      <c r="J32" s="8"/>
    </row>
    <row r="33" ht="12.75" customHeight="1">
      <c r="J33" s="8"/>
    </row>
    <row r="34" spans="10:18" ht="12.75" customHeight="1">
      <c r="J34" s="8"/>
      <c r="K34" s="61"/>
      <c r="L34" s="61"/>
      <c r="M34" s="61"/>
      <c r="N34" s="61"/>
      <c r="O34" s="61"/>
      <c r="P34" s="61"/>
      <c r="Q34" s="61"/>
      <c r="R34" s="61"/>
    </row>
    <row r="35" ht="12.75" customHeight="1"/>
    <row r="36" spans="1:18" s="61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6">
    <mergeCell ref="M21:O21"/>
    <mergeCell ref="K3:N3"/>
    <mergeCell ref="O3:R3"/>
    <mergeCell ref="K4:N4"/>
    <mergeCell ref="O4:R4"/>
    <mergeCell ref="A11:E11"/>
    <mergeCell ref="N14:O14"/>
    <mergeCell ref="N15:O15"/>
    <mergeCell ref="L14:L15"/>
    <mergeCell ref="M13:O13"/>
    <mergeCell ref="Q6:R6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M12:O12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A20:A21"/>
    <mergeCell ref="A19:E19"/>
    <mergeCell ref="A18:E18"/>
    <mergeCell ref="A4:D4"/>
    <mergeCell ref="A27:E27"/>
    <mergeCell ref="A28:E28"/>
    <mergeCell ref="A26:E26"/>
    <mergeCell ref="K2:R2"/>
    <mergeCell ref="K5:R5"/>
    <mergeCell ref="A2:H2"/>
    <mergeCell ref="A5:H5"/>
    <mergeCell ref="A23:E23"/>
    <mergeCell ref="A24:E24"/>
    <mergeCell ref="C21:E21"/>
    <mergeCell ref="C16:E16"/>
    <mergeCell ref="A16:A17"/>
    <mergeCell ref="C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showGridLines="0" zoomScalePageLayoutView="0" workbookViewId="0" topLeftCell="A2">
      <selection activeCell="K15" sqref="K15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7109375" style="2" customWidth="1"/>
    <col min="5" max="6" width="13.7109375" style="2" customWidth="1"/>
    <col min="7" max="16384" width="9.140625" style="2" customWidth="1"/>
  </cols>
  <sheetData>
    <row r="2" spans="1:8" ht="13.5" customHeight="1">
      <c r="A2" s="155" t="s">
        <v>138</v>
      </c>
      <c r="B2" s="156"/>
      <c r="C2" s="156"/>
      <c r="D2" s="156"/>
      <c r="E2" s="157"/>
      <c r="F2" s="157"/>
      <c r="G2" s="157"/>
      <c r="H2" s="158"/>
    </row>
    <row r="3" spans="1:6" ht="22.5" customHeight="1" hidden="1">
      <c r="A3" s="192" t="s">
        <v>14</v>
      </c>
      <c r="B3" s="192"/>
      <c r="C3" s="192"/>
      <c r="D3" s="10"/>
      <c r="E3" s="219"/>
      <c r="F3" s="219"/>
    </row>
    <row r="4" spans="1:6" ht="6" customHeight="1" hidden="1">
      <c r="A4" s="192" t="s">
        <v>15</v>
      </c>
      <c r="B4" s="192"/>
      <c r="C4" s="192"/>
      <c r="D4" s="10"/>
      <c r="E4" s="219"/>
      <c r="F4" s="219"/>
    </row>
    <row r="5" spans="1:6" ht="12.75" customHeight="1">
      <c r="A5" s="155" t="s">
        <v>26</v>
      </c>
      <c r="B5" s="156"/>
      <c r="C5" s="156"/>
      <c r="D5" s="156"/>
      <c r="E5" s="157"/>
      <c r="F5" s="158"/>
    </row>
    <row r="6" spans="1:6" ht="13.5" customHeight="1" hidden="1">
      <c r="A6" s="220" t="s">
        <v>16</v>
      </c>
      <c r="B6" s="220"/>
      <c r="C6" s="220"/>
      <c r="D6" s="13"/>
      <c r="E6" s="13" t="s">
        <v>20</v>
      </c>
      <c r="F6" s="14" t="s">
        <v>18</v>
      </c>
    </row>
    <row r="7" spans="1:6" ht="3.75" customHeight="1">
      <c r="A7" s="221"/>
      <c r="B7" s="221"/>
      <c r="C7" s="221"/>
      <c r="D7" s="221"/>
      <c r="E7" s="221"/>
      <c r="F7" s="221"/>
    </row>
    <row r="8" spans="1:6" ht="22.5" customHeight="1">
      <c r="A8" s="223" t="s">
        <v>99</v>
      </c>
      <c r="B8" s="223"/>
      <c r="C8" s="223"/>
      <c r="D8" s="223"/>
      <c r="E8" s="223"/>
      <c r="F8" s="223"/>
    </row>
    <row r="9" spans="1:6" ht="21" customHeight="1">
      <c r="A9" s="222" t="s">
        <v>150</v>
      </c>
      <c r="B9" s="222"/>
      <c r="C9" s="222"/>
      <c r="D9" s="222"/>
      <c r="E9" s="222"/>
      <c r="F9" s="222"/>
    </row>
    <row r="10" spans="1:6" ht="37.5" customHeight="1">
      <c r="A10" s="58" t="s">
        <v>13</v>
      </c>
      <c r="B10" s="212" t="s">
        <v>130</v>
      </c>
      <c r="C10" s="213"/>
      <c r="D10" s="60" t="s">
        <v>124</v>
      </c>
      <c r="E10" s="58" t="s">
        <v>19</v>
      </c>
      <c r="F10" s="58" t="s">
        <v>131</v>
      </c>
    </row>
    <row r="11" spans="1:6" ht="18.75" customHeight="1">
      <c r="A11" s="3" t="s">
        <v>53</v>
      </c>
      <c r="B11" s="218" t="s">
        <v>49</v>
      </c>
      <c r="C11" s="218"/>
      <c r="D11" s="78">
        <v>10</v>
      </c>
      <c r="E11" s="5">
        <v>1150</v>
      </c>
      <c r="F11" s="5">
        <v>1150</v>
      </c>
    </row>
    <row r="12" spans="1:6" ht="18.75" customHeight="1">
      <c r="A12" s="3" t="s">
        <v>54</v>
      </c>
      <c r="B12" s="218" t="s">
        <v>154</v>
      </c>
      <c r="C12" s="218"/>
      <c r="D12" s="78">
        <v>20</v>
      </c>
      <c r="E12" s="5">
        <v>14700</v>
      </c>
      <c r="F12" s="5"/>
    </row>
    <row r="13" spans="1:6" ht="18.75" customHeight="1">
      <c r="A13" s="3" t="s">
        <v>56</v>
      </c>
      <c r="B13" s="218" t="s">
        <v>50</v>
      </c>
      <c r="C13" s="218"/>
      <c r="D13" s="78">
        <v>40</v>
      </c>
      <c r="E13" s="5">
        <v>18504</v>
      </c>
      <c r="F13" s="5">
        <v>14408</v>
      </c>
    </row>
    <row r="14" spans="1:6" ht="18.75" customHeight="1">
      <c r="A14" s="3" t="s">
        <v>57</v>
      </c>
      <c r="B14" s="218" t="s">
        <v>51</v>
      </c>
      <c r="C14" s="218"/>
      <c r="D14" s="78">
        <v>50</v>
      </c>
      <c r="E14" s="4"/>
      <c r="F14" s="4"/>
    </row>
    <row r="15" spans="1:6" ht="18.75" customHeight="1">
      <c r="A15" s="4" t="s">
        <v>58</v>
      </c>
      <c r="B15" s="214" t="s">
        <v>52</v>
      </c>
      <c r="C15" s="215"/>
      <c r="D15" s="73">
        <v>70</v>
      </c>
      <c r="E15" s="5">
        <v>38798</v>
      </c>
      <c r="F15" s="5">
        <v>54305</v>
      </c>
    </row>
    <row r="16" spans="1:6" ht="18.75" customHeight="1">
      <c r="A16" s="94" t="s">
        <v>60</v>
      </c>
      <c r="B16" s="216" t="s">
        <v>59</v>
      </c>
      <c r="C16" s="217"/>
      <c r="D16" s="95">
        <v>80</v>
      </c>
      <c r="E16" s="105">
        <f>SUM(E11:E15)</f>
        <v>73152</v>
      </c>
      <c r="F16" s="105">
        <f>SUM(F11:F15)</f>
        <v>69863</v>
      </c>
    </row>
    <row r="17" spans="1:6" ht="18.75" customHeight="1">
      <c r="A17" s="3" t="s">
        <v>65</v>
      </c>
      <c r="B17" s="218" t="s">
        <v>61</v>
      </c>
      <c r="C17" s="218"/>
      <c r="D17" s="78">
        <v>90</v>
      </c>
      <c r="E17" s="5"/>
      <c r="F17" s="5"/>
    </row>
    <row r="18" spans="1:6" ht="18.75" customHeight="1">
      <c r="A18" s="230"/>
      <c r="B18" s="4" t="s">
        <v>4</v>
      </c>
      <c r="C18" s="4" t="s">
        <v>62</v>
      </c>
      <c r="D18" s="78">
        <v>130</v>
      </c>
      <c r="E18" s="4">
        <v>2400</v>
      </c>
      <c r="F18" s="4">
        <v>1500</v>
      </c>
    </row>
    <row r="19" spans="1:6" ht="18.75" customHeight="1">
      <c r="A19" s="230"/>
      <c r="B19" s="4" t="s">
        <v>5</v>
      </c>
      <c r="C19" s="4" t="s">
        <v>63</v>
      </c>
      <c r="D19" s="78">
        <v>140</v>
      </c>
      <c r="E19" s="4">
        <v>566</v>
      </c>
      <c r="F19" s="4">
        <v>354</v>
      </c>
    </row>
    <row r="20" spans="1:6" ht="18.75" customHeight="1">
      <c r="A20" s="231"/>
      <c r="B20" s="4" t="s">
        <v>7</v>
      </c>
      <c r="C20" s="20" t="s">
        <v>64</v>
      </c>
      <c r="D20" s="75">
        <v>160</v>
      </c>
      <c r="E20" s="4">
        <v>58459</v>
      </c>
      <c r="F20" s="4">
        <v>61960</v>
      </c>
    </row>
    <row r="21" spans="1:6" ht="18.75" customHeight="1">
      <c r="A21" s="94" t="s">
        <v>66</v>
      </c>
      <c r="B21" s="227" t="s">
        <v>67</v>
      </c>
      <c r="C21" s="227"/>
      <c r="D21" s="92">
        <v>250</v>
      </c>
      <c r="E21" s="106">
        <f>SUM(E18:E20)</f>
        <v>61425</v>
      </c>
      <c r="F21" s="106">
        <f>SUM(F18:F20)</f>
        <v>63814</v>
      </c>
    </row>
    <row r="22" spans="1:6" ht="18.75" customHeight="1">
      <c r="A22" s="96" t="s">
        <v>132</v>
      </c>
      <c r="B22" s="228" t="s">
        <v>68</v>
      </c>
      <c r="C22" s="228"/>
      <c r="D22" s="97">
        <v>260</v>
      </c>
      <c r="E22" s="107">
        <f>E16-E21</f>
        <v>11727</v>
      </c>
      <c r="F22" s="107">
        <f>F16-F21</f>
        <v>6049</v>
      </c>
    </row>
    <row r="23" spans="1:6" ht="22.5" customHeight="1">
      <c r="A23" s="21"/>
      <c r="B23" s="229"/>
      <c r="C23" s="229"/>
      <c r="D23" s="57"/>
      <c r="E23" s="22"/>
      <c r="F23" s="25"/>
    </row>
    <row r="24" spans="1:8" ht="15.75" customHeight="1">
      <c r="A24" s="24" t="s">
        <v>140</v>
      </c>
      <c r="B24" s="24"/>
      <c r="C24" s="24"/>
      <c r="D24" s="24"/>
      <c r="E24" s="24"/>
      <c r="F24" s="24" t="s">
        <v>69</v>
      </c>
      <c r="G24" s="24"/>
      <c r="H24" s="24"/>
    </row>
    <row r="25" spans="1:8" ht="22.5" customHeight="1">
      <c r="A25" s="1"/>
      <c r="B25" s="1"/>
      <c r="C25" s="23" t="s">
        <v>23</v>
      </c>
      <c r="D25" s="23"/>
      <c r="E25" s="11"/>
      <c r="F25" s="11" t="s">
        <v>24</v>
      </c>
      <c r="G25" s="11"/>
      <c r="H25" s="1"/>
    </row>
    <row r="26" spans="1:8" ht="13.5" customHeight="1">
      <c r="A26" s="1" t="s">
        <v>190</v>
      </c>
      <c r="B26" s="1"/>
      <c r="C26" s="1"/>
      <c r="D26" s="1"/>
      <c r="E26" s="1"/>
      <c r="F26" s="1"/>
      <c r="G26" s="1"/>
      <c r="H26" s="1"/>
    </row>
    <row r="27" spans="1:6" ht="12" customHeight="1">
      <c r="A27" s="21"/>
      <c r="B27" s="211"/>
      <c r="C27" s="211"/>
      <c r="D27" s="22"/>
      <c r="E27" s="22"/>
      <c r="F27" s="22"/>
    </row>
    <row r="28" spans="1:6" ht="15" customHeight="1">
      <c r="A28" s="21"/>
      <c r="B28" s="211"/>
      <c r="C28" s="211"/>
      <c r="D28" s="22"/>
      <c r="E28" s="22"/>
      <c r="F28" s="22"/>
    </row>
    <row r="29" spans="1:6" ht="15" customHeight="1">
      <c r="A29" s="21"/>
      <c r="B29" s="211"/>
      <c r="C29" s="211"/>
      <c r="D29" s="22"/>
      <c r="E29" s="22"/>
      <c r="F29" s="22"/>
    </row>
    <row r="30" spans="1:6" ht="16.5" customHeight="1">
      <c r="A30" s="21"/>
      <c r="B30" s="211"/>
      <c r="C30" s="211"/>
      <c r="D30" s="22"/>
      <c r="E30" s="22"/>
      <c r="F30" s="22"/>
    </row>
    <row r="31" spans="1:6" ht="15.75" customHeight="1">
      <c r="A31" s="21"/>
      <c r="B31" s="211"/>
      <c r="C31" s="211"/>
      <c r="D31" s="22"/>
      <c r="E31" s="22"/>
      <c r="F31" s="22"/>
    </row>
    <row r="32" spans="1:6" ht="13.5" customHeight="1">
      <c r="A32" s="21"/>
      <c r="B32" s="226"/>
      <c r="C32" s="226"/>
      <c r="D32" s="56"/>
      <c r="E32" s="22"/>
      <c r="F32" s="22"/>
    </row>
    <row r="33" spans="1:6" ht="16.5" customHeight="1">
      <c r="A33" s="21"/>
      <c r="B33" s="211"/>
      <c r="C33" s="211"/>
      <c r="D33" s="22"/>
      <c r="E33" s="22"/>
      <c r="F33" s="22"/>
    </row>
    <row r="34" spans="1:6" ht="22.5" customHeight="1">
      <c r="A34" s="21"/>
      <c r="B34" s="211"/>
      <c r="C34" s="211"/>
      <c r="D34" s="22"/>
      <c r="E34" s="22"/>
      <c r="F34" s="22"/>
    </row>
    <row r="35" spans="1:6" ht="12">
      <c r="A35" s="224"/>
      <c r="B35" s="224"/>
      <c r="C35" s="224"/>
      <c r="D35" s="224"/>
      <c r="E35" s="224"/>
      <c r="F35" s="224"/>
    </row>
    <row r="36" spans="1:6" ht="12">
      <c r="A36" s="224"/>
      <c r="B36" s="224"/>
      <c r="C36" s="224"/>
      <c r="D36" s="224"/>
      <c r="E36" s="224"/>
      <c r="F36" s="224"/>
    </row>
    <row r="37" spans="1:6" ht="12">
      <c r="A37" s="225"/>
      <c r="B37" s="225"/>
      <c r="C37" s="225"/>
      <c r="D37" s="225"/>
      <c r="E37" s="225"/>
      <c r="F37" s="225"/>
    </row>
    <row r="38" spans="1:6" ht="12">
      <c r="A38" s="224"/>
      <c r="B38" s="224"/>
      <c r="C38" s="224"/>
      <c r="D38" s="224"/>
      <c r="E38" s="224"/>
      <c r="F38" s="224"/>
    </row>
  </sheetData>
  <sheetProtection/>
  <mergeCells count="34">
    <mergeCell ref="A2:H2"/>
    <mergeCell ref="B21:C21"/>
    <mergeCell ref="B22:C22"/>
    <mergeCell ref="B23:C23"/>
    <mergeCell ref="A18:A20"/>
    <mergeCell ref="B30:C30"/>
    <mergeCell ref="B17:C17"/>
    <mergeCell ref="B29:C29"/>
    <mergeCell ref="E3:F3"/>
    <mergeCell ref="B13:C13"/>
    <mergeCell ref="B31:C31"/>
    <mergeCell ref="A38:F38"/>
    <mergeCell ref="B33:C33"/>
    <mergeCell ref="B34:C34"/>
    <mergeCell ref="A35:F35"/>
    <mergeCell ref="A36:F36"/>
    <mergeCell ref="A37:F37"/>
    <mergeCell ref="B32:C32"/>
    <mergeCell ref="E4:F4"/>
    <mergeCell ref="A6:C6"/>
    <mergeCell ref="A7:F7"/>
    <mergeCell ref="A9:F9"/>
    <mergeCell ref="A5:F5"/>
    <mergeCell ref="A8:F8"/>
    <mergeCell ref="B28:C28"/>
    <mergeCell ref="B27:C27"/>
    <mergeCell ref="A3:C3"/>
    <mergeCell ref="B10:C10"/>
    <mergeCell ref="B15:C15"/>
    <mergeCell ref="B16:C16"/>
    <mergeCell ref="B11:C11"/>
    <mergeCell ref="B14:C14"/>
    <mergeCell ref="A4:C4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1">
      <selection activeCell="A29" sqref="A29:IV29"/>
    </sheetView>
  </sheetViews>
  <sheetFormatPr defaultColWidth="9.140625" defaultRowHeight="12.75"/>
  <cols>
    <col min="1" max="1" width="27.00390625" style="0" customWidth="1"/>
    <col min="2" max="2" width="13.8515625" style="0" customWidth="1"/>
    <col min="4" max="4" width="72.140625" style="0" customWidth="1"/>
  </cols>
  <sheetData>
    <row r="1" spans="1:13" ht="12.75">
      <c r="A1" s="232" t="s">
        <v>158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12.75">
      <c r="A2" s="232" t="s">
        <v>157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</row>
    <row r="3" spans="1:13" ht="12.7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2.75">
      <c r="A4" s="133" t="s">
        <v>165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2.7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ht="12.75">
      <c r="A6" s="109" t="s">
        <v>99</v>
      </c>
    </row>
    <row r="7" ht="12.75">
      <c r="A7" s="61" t="s">
        <v>164</v>
      </c>
    </row>
    <row r="8" spans="1:3" ht="12.75">
      <c r="A8" s="218" t="s">
        <v>50</v>
      </c>
      <c r="B8" s="218"/>
      <c r="C8">
        <v>18504</v>
      </c>
    </row>
    <row r="10" ht="12.75">
      <c r="A10" s="61" t="s">
        <v>155</v>
      </c>
    </row>
    <row r="11" spans="1:3" ht="12.75">
      <c r="A11" s="109" t="s">
        <v>52</v>
      </c>
      <c r="B11" s="109"/>
      <c r="C11" s="110">
        <f>C12+C13+C14</f>
        <v>38798</v>
      </c>
    </row>
    <row r="12" spans="1:3" ht="12.75">
      <c r="A12" s="61" t="s">
        <v>141</v>
      </c>
      <c r="C12" s="108">
        <v>4060</v>
      </c>
    </row>
    <row r="13" spans="1:3" ht="12.75">
      <c r="A13" s="61" t="s">
        <v>142</v>
      </c>
      <c r="C13" s="108">
        <v>24738</v>
      </c>
    </row>
    <row r="14" spans="1:3" ht="12.75">
      <c r="A14" s="61" t="s">
        <v>160</v>
      </c>
      <c r="C14" s="108">
        <v>10000</v>
      </c>
    </row>
    <row r="16" ht="12.75">
      <c r="A16" s="61" t="s">
        <v>156</v>
      </c>
    </row>
    <row r="17" spans="1:3" ht="12.75">
      <c r="A17" s="109" t="s">
        <v>143</v>
      </c>
      <c r="B17" s="109"/>
      <c r="C17" s="109">
        <f>C19+C20+C24+C25+C26</f>
        <v>58459</v>
      </c>
    </row>
    <row r="18" spans="1:3" ht="12.75">
      <c r="A18" s="109"/>
      <c r="B18" s="109"/>
      <c r="C18" s="109"/>
    </row>
    <row r="19" spans="1:4" ht="18" customHeight="1">
      <c r="A19" s="112" t="s">
        <v>144</v>
      </c>
      <c r="B19" s="112"/>
      <c r="C19" s="111">
        <v>2790</v>
      </c>
      <c r="D19" s="113"/>
    </row>
    <row r="20" spans="1:4" ht="21.75" customHeight="1">
      <c r="A20" s="112" t="s">
        <v>152</v>
      </c>
      <c r="B20" s="112"/>
      <c r="C20" s="111">
        <f>C21+C22+C23</f>
        <v>44435</v>
      </c>
      <c r="D20" s="113"/>
    </row>
    <row r="21" spans="1:4" ht="14.25" customHeight="1">
      <c r="A21" s="113" t="s">
        <v>147</v>
      </c>
      <c r="B21" s="112"/>
      <c r="C21" s="114">
        <v>3158</v>
      </c>
      <c r="D21" s="113"/>
    </row>
    <row r="22" spans="1:4" ht="21.75" customHeight="1">
      <c r="A22" s="113" t="s">
        <v>149</v>
      </c>
      <c r="B22" s="112"/>
      <c r="C22" s="114">
        <v>30177</v>
      </c>
      <c r="D22" s="113"/>
    </row>
    <row r="23" spans="1:4" ht="27" customHeight="1">
      <c r="A23" s="113" t="s">
        <v>148</v>
      </c>
      <c r="B23" s="112"/>
      <c r="C23" s="114">
        <v>11100</v>
      </c>
      <c r="D23" s="113"/>
    </row>
    <row r="24" spans="1:4" ht="21.75" customHeight="1">
      <c r="A24" s="112" t="s">
        <v>153</v>
      </c>
      <c r="B24" s="112"/>
      <c r="C24" s="111">
        <v>10475</v>
      </c>
      <c r="D24" s="113"/>
    </row>
    <row r="25" spans="1:4" ht="18.75" customHeight="1">
      <c r="A25" s="112" t="s">
        <v>145</v>
      </c>
      <c r="B25" s="112"/>
      <c r="C25" s="111">
        <v>640</v>
      </c>
      <c r="D25" s="113"/>
    </row>
    <row r="26" spans="1:4" ht="20.25" customHeight="1">
      <c r="A26" s="112" t="s">
        <v>146</v>
      </c>
      <c r="B26" s="112"/>
      <c r="C26" s="111">
        <v>119</v>
      </c>
      <c r="D26" s="113"/>
    </row>
    <row r="33" spans="1:3" ht="12.75">
      <c r="A33" s="61" t="s">
        <v>166</v>
      </c>
      <c r="C33" s="135">
        <v>0</v>
      </c>
    </row>
  </sheetData>
  <sheetProtection/>
  <mergeCells count="3">
    <mergeCell ref="A8:B8"/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M14" sqref="M14"/>
    </sheetView>
  </sheetViews>
  <sheetFormatPr defaultColWidth="9.140625" defaultRowHeight="12.75"/>
  <cols>
    <col min="2" max="2" width="53.28125" style="0" customWidth="1"/>
    <col min="4" max="4" width="30.140625" style="0" customWidth="1"/>
  </cols>
  <sheetData>
    <row r="1" spans="1:4" ht="18.75">
      <c r="A1" s="235" t="s">
        <v>167</v>
      </c>
      <c r="B1" s="235"/>
      <c r="C1" s="235"/>
      <c r="D1" s="235"/>
    </row>
    <row r="2" spans="1:4" ht="18.75">
      <c r="A2" s="236" t="s">
        <v>168</v>
      </c>
      <c r="B2" s="236"/>
      <c r="C2" s="236"/>
      <c r="D2" s="236"/>
    </row>
    <row r="3" spans="1:4" ht="18.75">
      <c r="A3" s="136"/>
      <c r="B3" s="137"/>
      <c r="C3" s="138"/>
      <c r="D3" s="139"/>
    </row>
    <row r="4" spans="1:4" ht="22.5">
      <c r="A4" s="237" t="s">
        <v>169</v>
      </c>
      <c r="B4" s="237"/>
      <c r="C4" s="237"/>
      <c r="D4" s="237"/>
    </row>
    <row r="5" spans="1:4" ht="18.75">
      <c r="A5" s="138"/>
      <c r="B5" s="137"/>
      <c r="C5" s="137"/>
      <c r="D5" s="139"/>
    </row>
    <row r="6" spans="1:4" ht="22.5" customHeight="1">
      <c r="A6" s="140" t="s">
        <v>170</v>
      </c>
      <c r="B6" s="140" t="s">
        <v>171</v>
      </c>
      <c r="C6" s="141" t="s">
        <v>172</v>
      </c>
      <c r="D6" s="142" t="s">
        <v>67</v>
      </c>
    </row>
    <row r="7" spans="1:4" ht="37.5" customHeight="1">
      <c r="A7" s="143">
        <v>1</v>
      </c>
      <c r="B7" s="144" t="s">
        <v>173</v>
      </c>
      <c r="C7" s="143">
        <v>2230</v>
      </c>
      <c r="D7" s="145">
        <v>1450</v>
      </c>
    </row>
    <row r="8" spans="1:4" ht="43.5" customHeight="1">
      <c r="A8" s="143">
        <v>2</v>
      </c>
      <c r="B8" s="144" t="s">
        <v>174</v>
      </c>
      <c r="C8" s="143">
        <v>2230</v>
      </c>
      <c r="D8" s="145">
        <v>1350</v>
      </c>
    </row>
    <row r="9" spans="1:4" ht="42.75" customHeight="1">
      <c r="A9" s="143">
        <v>3</v>
      </c>
      <c r="B9" s="144" t="s">
        <v>175</v>
      </c>
      <c r="C9" s="143">
        <v>2230</v>
      </c>
      <c r="D9" s="145">
        <v>1331</v>
      </c>
    </row>
    <row r="10" spans="1:4" ht="37.5" customHeight="1">
      <c r="A10" s="143">
        <v>4</v>
      </c>
      <c r="B10" s="144" t="s">
        <v>176</v>
      </c>
      <c r="C10" s="143">
        <v>2230</v>
      </c>
      <c r="D10" s="145">
        <v>1350</v>
      </c>
    </row>
    <row r="11" spans="1:4" ht="39" customHeight="1">
      <c r="A11" s="143">
        <v>5</v>
      </c>
      <c r="B11" s="146" t="s">
        <v>177</v>
      </c>
      <c r="C11" s="143">
        <v>2230</v>
      </c>
      <c r="D11" s="147">
        <v>1001</v>
      </c>
    </row>
    <row r="12" spans="1:4" ht="42.75" customHeight="1">
      <c r="A12" s="143">
        <v>6</v>
      </c>
      <c r="B12" s="148" t="s">
        <v>178</v>
      </c>
      <c r="C12" s="143">
        <v>2230</v>
      </c>
      <c r="D12" s="147">
        <v>2000</v>
      </c>
    </row>
    <row r="13" spans="1:4" ht="18.75">
      <c r="A13" s="143">
        <v>7</v>
      </c>
      <c r="B13" s="149" t="s">
        <v>179</v>
      </c>
      <c r="C13" s="143">
        <v>7710</v>
      </c>
      <c r="D13" s="145">
        <v>1800</v>
      </c>
    </row>
    <row r="14" spans="1:4" ht="42.75" customHeight="1">
      <c r="A14" s="143">
        <v>8</v>
      </c>
      <c r="B14" s="148" t="s">
        <v>180</v>
      </c>
      <c r="C14" s="143">
        <v>2260</v>
      </c>
      <c r="D14" s="145">
        <v>3100</v>
      </c>
    </row>
    <row r="15" spans="1:4" ht="34.5" customHeight="1">
      <c r="A15" s="143">
        <v>9</v>
      </c>
      <c r="B15" s="146" t="s">
        <v>181</v>
      </c>
      <c r="C15" s="143">
        <v>2260</v>
      </c>
      <c r="D15" s="145">
        <v>1435</v>
      </c>
    </row>
    <row r="16" spans="1:4" ht="18.75">
      <c r="A16" s="143">
        <v>10</v>
      </c>
      <c r="B16" s="149" t="s">
        <v>182</v>
      </c>
      <c r="C16" s="144">
        <v>1150</v>
      </c>
      <c r="D16" s="150">
        <v>1800</v>
      </c>
    </row>
    <row r="17" spans="1:4" ht="18.75">
      <c r="A17" s="143">
        <v>11</v>
      </c>
      <c r="B17" s="149" t="s">
        <v>183</v>
      </c>
      <c r="C17" s="144">
        <v>1210</v>
      </c>
      <c r="D17" s="150">
        <v>424</v>
      </c>
    </row>
    <row r="18" spans="1:4" ht="37.5">
      <c r="A18" s="143">
        <v>12</v>
      </c>
      <c r="B18" s="148" t="s">
        <v>184</v>
      </c>
      <c r="C18" s="144">
        <v>2230</v>
      </c>
      <c r="D18" s="151">
        <v>740</v>
      </c>
    </row>
    <row r="19" spans="1:4" ht="37.5">
      <c r="A19" s="143">
        <v>13</v>
      </c>
      <c r="B19" s="148" t="s">
        <v>185</v>
      </c>
      <c r="C19" s="149">
        <v>2230</v>
      </c>
      <c r="D19" s="145">
        <v>723</v>
      </c>
    </row>
    <row r="20" spans="1:4" ht="18.75">
      <c r="A20" s="238" t="s">
        <v>186</v>
      </c>
      <c r="B20" s="238"/>
      <c r="C20" s="152"/>
      <c r="D20" s="147">
        <f>SUM(D7:D19)</f>
        <v>18504</v>
      </c>
    </row>
    <row r="21" spans="1:4" ht="18.75">
      <c r="A21" s="153" t="s">
        <v>187</v>
      </c>
      <c r="B21" s="137"/>
      <c r="C21" s="139"/>
      <c r="D21" s="139"/>
    </row>
    <row r="22" spans="1:4" ht="18.75">
      <c r="A22" s="138"/>
      <c r="B22" s="138"/>
      <c r="C22" s="139" t="s">
        <v>188</v>
      </c>
      <c r="D22" s="154">
        <f>SUM(D7:D10,D13:D17,D19)</f>
        <v>14763</v>
      </c>
    </row>
    <row r="23" spans="1:4" ht="18.75">
      <c r="A23" s="138"/>
      <c r="B23" s="137"/>
      <c r="C23" s="139" t="s">
        <v>189</v>
      </c>
      <c r="D23" s="154">
        <f>SUM(D11:D12,D18)</f>
        <v>3741</v>
      </c>
    </row>
    <row r="24" spans="1:4" ht="18.75">
      <c r="A24" s="138"/>
      <c r="B24" s="137"/>
      <c r="C24" s="139" t="s">
        <v>114</v>
      </c>
      <c r="D24" s="154">
        <f>SUM(D22:D23)</f>
        <v>18504</v>
      </c>
    </row>
  </sheetData>
  <sheetProtection/>
  <mergeCells count="4">
    <mergeCell ref="A1:D1"/>
    <mergeCell ref="A2:D2"/>
    <mergeCell ref="A4:D4"/>
    <mergeCell ref="A20:B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showGridLines="0" zoomScalePageLayoutView="0" workbookViewId="0" topLeftCell="A1">
      <selection activeCell="L25" sqref="L25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2" spans="1:8" ht="15.75" customHeight="1">
      <c r="A2" s="180" t="s">
        <v>162</v>
      </c>
      <c r="B2" s="181"/>
      <c r="C2" s="181"/>
      <c r="D2" s="181"/>
      <c r="E2" s="181"/>
      <c r="F2" s="252"/>
      <c r="G2" s="252"/>
      <c r="H2" s="253"/>
    </row>
    <row r="3" spans="1:8" ht="22.5" customHeight="1" hidden="1">
      <c r="A3" s="155" t="s">
        <v>14</v>
      </c>
      <c r="B3" s="156"/>
      <c r="C3" s="156"/>
      <c r="D3" s="156"/>
      <c r="E3" s="163"/>
      <c r="F3" s="33"/>
      <c r="G3" s="257"/>
      <c r="H3" s="258"/>
    </row>
    <row r="4" spans="1:8" ht="22.5" customHeight="1" hidden="1">
      <c r="A4" s="155" t="s">
        <v>15</v>
      </c>
      <c r="B4" s="156"/>
      <c r="C4" s="156"/>
      <c r="D4" s="156"/>
      <c r="E4" s="163"/>
      <c r="F4" s="33"/>
      <c r="G4" s="257"/>
      <c r="H4" s="258"/>
    </row>
    <row r="5" spans="1:8" ht="14.25" customHeight="1">
      <c r="A5" s="155" t="s">
        <v>163</v>
      </c>
      <c r="B5" s="156"/>
      <c r="C5" s="156"/>
      <c r="D5" s="156"/>
      <c r="E5" s="156"/>
      <c r="F5" s="157"/>
      <c r="G5" s="157"/>
      <c r="H5" s="158"/>
    </row>
    <row r="6" spans="1:8" ht="22.5" customHeight="1" hidden="1">
      <c r="A6" s="265" t="s">
        <v>16</v>
      </c>
      <c r="B6" s="265"/>
      <c r="C6" s="265"/>
      <c r="D6" s="265"/>
      <c r="E6" s="265"/>
      <c r="F6" s="12"/>
      <c r="G6" s="12" t="s">
        <v>20</v>
      </c>
      <c r="H6" s="15" t="s">
        <v>18</v>
      </c>
    </row>
    <row r="7" spans="1:8" ht="4.5" customHeight="1">
      <c r="A7" s="221"/>
      <c r="B7" s="221"/>
      <c r="C7" s="221"/>
      <c r="D7" s="221"/>
      <c r="E7" s="221"/>
      <c r="F7" s="221"/>
      <c r="G7" s="221"/>
      <c r="H7" s="221"/>
    </row>
    <row r="8" spans="1:8" ht="24.75" customHeight="1">
      <c r="A8" s="223" t="s">
        <v>98</v>
      </c>
      <c r="B8" s="223"/>
      <c r="C8" s="223"/>
      <c r="D8" s="223"/>
      <c r="E8" s="223"/>
      <c r="F8" s="223"/>
      <c r="G8" s="223"/>
      <c r="H8" s="223"/>
    </row>
    <row r="9" spans="1:8" ht="4.5" customHeight="1">
      <c r="A9" s="249"/>
      <c r="B9" s="249"/>
      <c r="C9" s="249"/>
      <c r="D9" s="249"/>
      <c r="E9" s="249"/>
      <c r="F9" s="249"/>
      <c r="G9" s="249"/>
      <c r="H9" s="249"/>
    </row>
    <row r="10" spans="1:8" ht="37.5" customHeight="1">
      <c r="A10" s="58" t="s">
        <v>13</v>
      </c>
      <c r="B10" s="212" t="s">
        <v>130</v>
      </c>
      <c r="C10" s="243"/>
      <c r="D10" s="243"/>
      <c r="E10" s="213"/>
      <c r="F10" s="58" t="s">
        <v>124</v>
      </c>
      <c r="G10" s="58" t="s">
        <v>19</v>
      </c>
      <c r="H10" s="58" t="s">
        <v>29</v>
      </c>
    </row>
    <row r="11" spans="1:8" ht="20.25" customHeight="1">
      <c r="A11" s="98" t="s">
        <v>53</v>
      </c>
      <c r="B11" s="244" t="s">
        <v>100</v>
      </c>
      <c r="C11" s="244"/>
      <c r="D11" s="244"/>
      <c r="E11" s="244"/>
      <c r="F11" s="99">
        <v>10</v>
      </c>
      <c r="G11" s="126">
        <f>SUM(G12+G13)</f>
        <v>0</v>
      </c>
      <c r="H11" s="126">
        <f>SUM(H12+H13)</f>
        <v>0</v>
      </c>
    </row>
    <row r="12" spans="1:8" ht="24" customHeight="1">
      <c r="A12" s="250"/>
      <c r="B12" s="4" t="s">
        <v>2</v>
      </c>
      <c r="C12" s="246" t="s">
        <v>125</v>
      </c>
      <c r="D12" s="247"/>
      <c r="E12" s="248"/>
      <c r="F12" s="78">
        <v>12</v>
      </c>
      <c r="G12" s="90"/>
      <c r="H12" s="90"/>
    </row>
    <row r="13" spans="1:8" ht="24" customHeight="1">
      <c r="A13" s="251"/>
      <c r="B13" s="4" t="s">
        <v>3</v>
      </c>
      <c r="C13" s="246" t="s">
        <v>126</v>
      </c>
      <c r="D13" s="247"/>
      <c r="E13" s="248"/>
      <c r="F13" s="78">
        <v>14</v>
      </c>
      <c r="G13" s="90"/>
      <c r="H13" s="90"/>
    </row>
    <row r="14" spans="1:8" ht="20.25" customHeight="1">
      <c r="A14" s="91" t="s">
        <v>54</v>
      </c>
      <c r="B14" s="245" t="s">
        <v>101</v>
      </c>
      <c r="C14" s="245"/>
      <c r="D14" s="245"/>
      <c r="E14" s="245"/>
      <c r="F14" s="93">
        <v>20</v>
      </c>
      <c r="G14" s="125">
        <f>G22+G15</f>
        <v>14700</v>
      </c>
      <c r="H14" s="125">
        <f>H22+H15</f>
        <v>0</v>
      </c>
    </row>
    <row r="15" spans="1:8" ht="18.75" customHeight="1">
      <c r="A15" s="255"/>
      <c r="B15" s="4" t="s">
        <v>2</v>
      </c>
      <c r="C15" s="241" t="s">
        <v>127</v>
      </c>
      <c r="D15" s="241"/>
      <c r="E15" s="241"/>
      <c r="F15" s="78">
        <v>30</v>
      </c>
      <c r="G15" s="90">
        <f>G16+G17+G18+G19+G20+G21</f>
        <v>10700</v>
      </c>
      <c r="H15" s="127">
        <f>H16+H17+H18+H19+H20+H21</f>
        <v>0</v>
      </c>
    </row>
    <row r="16" spans="1:9" ht="17.25" customHeight="1">
      <c r="A16" s="255"/>
      <c r="B16" s="242"/>
      <c r="C16" s="4" t="s">
        <v>70</v>
      </c>
      <c r="D16" s="241" t="s">
        <v>97</v>
      </c>
      <c r="E16" s="241"/>
      <c r="F16" s="78">
        <v>40</v>
      </c>
      <c r="G16" s="88">
        <v>10700</v>
      </c>
      <c r="H16" s="90"/>
      <c r="I16" s="27"/>
    </row>
    <row r="17" spans="1:8" ht="18.75" customHeight="1">
      <c r="A17" s="255"/>
      <c r="B17" s="242"/>
      <c r="C17" s="4" t="s">
        <v>71</v>
      </c>
      <c r="D17" s="241" t="s">
        <v>72</v>
      </c>
      <c r="E17" s="241"/>
      <c r="F17" s="78">
        <v>50</v>
      </c>
      <c r="G17" s="90"/>
      <c r="H17" s="89"/>
    </row>
    <row r="18" spans="1:8" ht="16.5" customHeight="1">
      <c r="A18" s="255"/>
      <c r="B18" s="242"/>
      <c r="C18" s="4" t="s">
        <v>74</v>
      </c>
      <c r="D18" s="241" t="s">
        <v>78</v>
      </c>
      <c r="E18" s="241"/>
      <c r="F18" s="78">
        <v>60</v>
      </c>
      <c r="G18" s="90"/>
      <c r="H18" s="90"/>
    </row>
    <row r="19" spans="1:8" ht="18" customHeight="1">
      <c r="A19" s="255"/>
      <c r="B19" s="242"/>
      <c r="C19" s="4" t="s">
        <v>75</v>
      </c>
      <c r="D19" s="241" t="s">
        <v>73</v>
      </c>
      <c r="E19" s="241"/>
      <c r="F19" s="78">
        <v>70</v>
      </c>
      <c r="G19" s="88"/>
      <c r="H19" s="88"/>
    </row>
    <row r="20" spans="1:8" ht="18.75" customHeight="1">
      <c r="A20" s="255"/>
      <c r="B20" s="242"/>
      <c r="C20" s="4" t="s">
        <v>76</v>
      </c>
      <c r="D20" s="241" t="s">
        <v>79</v>
      </c>
      <c r="E20" s="241"/>
      <c r="F20" s="78">
        <v>80</v>
      </c>
      <c r="G20" s="88"/>
      <c r="H20" s="88"/>
    </row>
    <row r="21" spans="1:8" ht="18.75" customHeight="1">
      <c r="A21" s="255"/>
      <c r="B21" s="242"/>
      <c r="C21" s="4" t="s">
        <v>77</v>
      </c>
      <c r="D21" s="241" t="s">
        <v>80</v>
      </c>
      <c r="E21" s="241"/>
      <c r="F21" s="78">
        <v>90</v>
      </c>
      <c r="G21" s="88"/>
      <c r="H21" s="88"/>
    </row>
    <row r="22" spans="1:8" ht="18.75" customHeight="1">
      <c r="A22" s="255"/>
      <c r="B22" s="4" t="s">
        <v>3</v>
      </c>
      <c r="C22" s="241" t="s">
        <v>128</v>
      </c>
      <c r="D22" s="241"/>
      <c r="E22" s="241"/>
      <c r="F22" s="78">
        <v>100</v>
      </c>
      <c r="G22" s="88">
        <f>G23+G24+G25+G26+G27+G28</f>
        <v>4000</v>
      </c>
      <c r="H22" s="88">
        <f>H23+H24+H25+H26+H27+H28</f>
        <v>0</v>
      </c>
    </row>
    <row r="23" spans="1:8" ht="17.25" customHeight="1">
      <c r="A23" s="255"/>
      <c r="B23" s="242"/>
      <c r="C23" s="4" t="s">
        <v>81</v>
      </c>
      <c r="D23" s="241" t="s">
        <v>97</v>
      </c>
      <c r="E23" s="241"/>
      <c r="F23" s="78">
        <v>110</v>
      </c>
      <c r="G23" s="88">
        <v>4000</v>
      </c>
      <c r="H23" s="88"/>
    </row>
    <row r="24" spans="1:8" ht="18.75" customHeight="1">
      <c r="A24" s="255"/>
      <c r="B24" s="242"/>
      <c r="C24" s="4" t="s">
        <v>82</v>
      </c>
      <c r="D24" s="241" t="s">
        <v>72</v>
      </c>
      <c r="E24" s="241"/>
      <c r="F24" s="78">
        <v>120</v>
      </c>
      <c r="G24" s="88"/>
      <c r="H24" s="88"/>
    </row>
    <row r="25" spans="1:8" ht="20.25" customHeight="1">
      <c r="A25" s="255"/>
      <c r="B25" s="242"/>
      <c r="C25" s="4" t="s">
        <v>83</v>
      </c>
      <c r="D25" s="241" t="s">
        <v>78</v>
      </c>
      <c r="E25" s="241"/>
      <c r="F25" s="78">
        <v>130</v>
      </c>
      <c r="G25" s="88"/>
      <c r="H25" s="88"/>
    </row>
    <row r="26" spans="1:8" ht="18.75" customHeight="1">
      <c r="A26" s="255"/>
      <c r="B26" s="242"/>
      <c r="C26" s="4" t="s">
        <v>84</v>
      </c>
      <c r="D26" s="241" t="s">
        <v>73</v>
      </c>
      <c r="E26" s="241"/>
      <c r="F26" s="78">
        <v>140</v>
      </c>
      <c r="G26" s="88"/>
      <c r="H26" s="88"/>
    </row>
    <row r="27" spans="1:8" ht="18" customHeight="1">
      <c r="A27" s="255"/>
      <c r="B27" s="242"/>
      <c r="C27" s="4" t="s">
        <v>85</v>
      </c>
      <c r="D27" s="241" t="s">
        <v>79</v>
      </c>
      <c r="E27" s="241"/>
      <c r="F27" s="78">
        <v>150</v>
      </c>
      <c r="G27" s="88"/>
      <c r="H27" s="88"/>
    </row>
    <row r="28" spans="1:8" ht="16.5" customHeight="1">
      <c r="A28" s="255"/>
      <c r="B28" s="242"/>
      <c r="C28" s="4" t="s">
        <v>86</v>
      </c>
      <c r="D28" s="241" t="s">
        <v>80</v>
      </c>
      <c r="E28" s="241"/>
      <c r="F28" s="78">
        <v>160</v>
      </c>
      <c r="G28" s="88"/>
      <c r="H28" s="88"/>
    </row>
    <row r="29" spans="1:8" ht="18.75" customHeight="1">
      <c r="A29" s="91" t="s">
        <v>55</v>
      </c>
      <c r="B29" s="245" t="s">
        <v>102</v>
      </c>
      <c r="C29" s="245"/>
      <c r="D29" s="245"/>
      <c r="E29" s="245"/>
      <c r="F29" s="93">
        <v>170</v>
      </c>
      <c r="G29" s="128">
        <f>G30+G36</f>
        <v>7200</v>
      </c>
      <c r="H29" s="128">
        <f>H30+H36</f>
        <v>0</v>
      </c>
    </row>
    <row r="30" spans="1:8" ht="24" customHeight="1">
      <c r="A30" s="255"/>
      <c r="B30" s="4" t="s">
        <v>2</v>
      </c>
      <c r="C30" s="239" t="s">
        <v>129</v>
      </c>
      <c r="D30" s="266"/>
      <c r="E30" s="240"/>
      <c r="F30" s="78">
        <v>180</v>
      </c>
      <c r="G30" s="88">
        <f>G31+G34+G35</f>
        <v>3200</v>
      </c>
      <c r="H30" s="88">
        <f>H31+H34+H35</f>
        <v>0</v>
      </c>
    </row>
    <row r="31" spans="1:8" ht="20.25" customHeight="1">
      <c r="A31" s="255"/>
      <c r="B31" s="242"/>
      <c r="C31" s="4" t="s">
        <v>70</v>
      </c>
      <c r="D31" s="239" t="s">
        <v>96</v>
      </c>
      <c r="E31" s="240"/>
      <c r="F31" s="78">
        <v>190</v>
      </c>
      <c r="G31" s="88">
        <f>G32+G33</f>
        <v>3200</v>
      </c>
      <c r="H31" s="88">
        <f>H32+H33</f>
        <v>0</v>
      </c>
    </row>
    <row r="32" spans="1:8" ht="20.25" customHeight="1">
      <c r="A32" s="255"/>
      <c r="B32" s="242"/>
      <c r="C32" s="242"/>
      <c r="D32" s="26" t="s">
        <v>87</v>
      </c>
      <c r="E32" s="28" t="s">
        <v>88</v>
      </c>
      <c r="F32" s="82">
        <v>200</v>
      </c>
      <c r="G32" s="88">
        <v>3200</v>
      </c>
      <c r="H32" s="88"/>
    </row>
    <row r="33" spans="1:8" ht="20.25" customHeight="1">
      <c r="A33" s="255"/>
      <c r="B33" s="242"/>
      <c r="C33" s="242"/>
      <c r="D33" s="19" t="s">
        <v>89</v>
      </c>
      <c r="E33" s="18" t="s">
        <v>90</v>
      </c>
      <c r="F33" s="78">
        <v>210</v>
      </c>
      <c r="G33" s="88"/>
      <c r="H33" s="88"/>
    </row>
    <row r="34" spans="1:8" ht="20.25" customHeight="1">
      <c r="A34" s="255"/>
      <c r="B34" s="242"/>
      <c r="C34" s="18" t="s">
        <v>71</v>
      </c>
      <c r="D34" s="241" t="s">
        <v>91</v>
      </c>
      <c r="E34" s="241"/>
      <c r="F34" s="78">
        <v>220</v>
      </c>
      <c r="G34" s="88"/>
      <c r="H34" s="88"/>
    </row>
    <row r="35" spans="1:8" ht="20.25" customHeight="1">
      <c r="A35" s="255"/>
      <c r="B35" s="242"/>
      <c r="C35" s="18" t="s">
        <v>74</v>
      </c>
      <c r="D35" s="241" t="s">
        <v>92</v>
      </c>
      <c r="E35" s="241"/>
      <c r="F35" s="78">
        <v>230</v>
      </c>
      <c r="G35" s="88"/>
      <c r="H35" s="88"/>
    </row>
    <row r="36" spans="1:8" ht="24" customHeight="1">
      <c r="A36" s="255"/>
      <c r="B36" s="4" t="s">
        <v>3</v>
      </c>
      <c r="C36" s="239" t="s">
        <v>126</v>
      </c>
      <c r="D36" s="266"/>
      <c r="E36" s="240"/>
      <c r="F36" s="78">
        <v>240</v>
      </c>
      <c r="G36" s="88">
        <f>G37+G40+G41</f>
        <v>4000</v>
      </c>
      <c r="H36" s="88">
        <f>H37+H40+H41</f>
        <v>0</v>
      </c>
    </row>
    <row r="37" spans="1:8" ht="20.25" customHeight="1">
      <c r="A37" s="255"/>
      <c r="B37" s="242"/>
      <c r="C37" s="18" t="s">
        <v>81</v>
      </c>
      <c r="D37" s="241" t="s">
        <v>96</v>
      </c>
      <c r="E37" s="241"/>
      <c r="F37" s="78">
        <v>250</v>
      </c>
      <c r="G37" s="88">
        <f>G38+G39</f>
        <v>4000</v>
      </c>
      <c r="H37" s="88">
        <f>H38+H39</f>
        <v>0</v>
      </c>
    </row>
    <row r="38" spans="1:8" ht="20.25" customHeight="1">
      <c r="A38" s="255"/>
      <c r="B38" s="242"/>
      <c r="C38" s="242"/>
      <c r="D38" s="26" t="s">
        <v>93</v>
      </c>
      <c r="E38" s="28" t="s">
        <v>88</v>
      </c>
      <c r="F38" s="82">
        <v>260</v>
      </c>
      <c r="G38" s="88">
        <v>4000</v>
      </c>
      <c r="H38" s="88"/>
    </row>
    <row r="39" spans="1:8" ht="20.25" customHeight="1">
      <c r="A39" s="255"/>
      <c r="B39" s="242"/>
      <c r="C39" s="242"/>
      <c r="D39" s="19" t="s">
        <v>94</v>
      </c>
      <c r="E39" s="18" t="s">
        <v>90</v>
      </c>
      <c r="F39" s="78">
        <v>270</v>
      </c>
      <c r="G39" s="88"/>
      <c r="H39" s="88"/>
    </row>
    <row r="40" spans="1:8" ht="20.25" customHeight="1">
      <c r="A40" s="255"/>
      <c r="B40" s="242"/>
      <c r="C40" s="18" t="s">
        <v>82</v>
      </c>
      <c r="D40" s="241" t="s">
        <v>91</v>
      </c>
      <c r="E40" s="241"/>
      <c r="F40" s="78">
        <v>280</v>
      </c>
      <c r="G40" s="88"/>
      <c r="H40" s="88"/>
    </row>
    <row r="41" spans="1:8" ht="20.25" customHeight="1">
      <c r="A41" s="256"/>
      <c r="B41" s="264"/>
      <c r="C41" s="29" t="s">
        <v>83</v>
      </c>
      <c r="D41" s="260" t="s">
        <v>92</v>
      </c>
      <c r="E41" s="260"/>
      <c r="F41" s="83">
        <v>290</v>
      </c>
      <c r="G41" s="88"/>
      <c r="H41" s="129"/>
    </row>
    <row r="42" spans="1:8" ht="28.5" customHeight="1">
      <c r="A42" s="98" t="s">
        <v>56</v>
      </c>
      <c r="B42" s="261" t="s">
        <v>95</v>
      </c>
      <c r="C42" s="262"/>
      <c r="D42" s="262"/>
      <c r="E42" s="263"/>
      <c r="F42" s="97">
        <v>300</v>
      </c>
      <c r="G42" s="130">
        <f>G11+G14-G29</f>
        <v>7500</v>
      </c>
      <c r="H42" s="130">
        <f>H11+H14-H29</f>
        <v>0</v>
      </c>
    </row>
    <row r="43" spans="1:8" ht="8.25" customHeight="1" hidden="1">
      <c r="A43" s="21"/>
      <c r="B43" s="254"/>
      <c r="C43" s="254"/>
      <c r="D43" s="254"/>
      <c r="E43" s="254"/>
      <c r="F43" s="84"/>
      <c r="G43" s="88">
        <f>G12+G15-G30</f>
        <v>7500</v>
      </c>
      <c r="H43" s="131"/>
    </row>
    <row r="44" spans="1:8" ht="21.75" customHeight="1" hidden="1">
      <c r="A44" s="24"/>
      <c r="B44" s="24"/>
      <c r="C44" s="24"/>
      <c r="D44" s="24"/>
      <c r="E44" s="24"/>
      <c r="F44" s="59"/>
      <c r="G44" s="88">
        <f>G13+G16-G31</f>
        <v>7500</v>
      </c>
      <c r="H44" s="132"/>
    </row>
    <row r="45" spans="1:8" ht="24" customHeight="1">
      <c r="A45" s="250"/>
      <c r="B45" s="4" t="s">
        <v>2</v>
      </c>
      <c r="C45" s="246" t="s">
        <v>125</v>
      </c>
      <c r="D45" s="247"/>
      <c r="E45" s="248"/>
      <c r="F45" s="78">
        <v>310</v>
      </c>
      <c r="G45" s="88">
        <f>G12+G15-G30</f>
        <v>7500</v>
      </c>
      <c r="H45" s="88">
        <f>H12+H15-H30</f>
        <v>0</v>
      </c>
    </row>
    <row r="46" spans="1:8" ht="24" customHeight="1">
      <c r="A46" s="251"/>
      <c r="B46" s="4" t="s">
        <v>3</v>
      </c>
      <c r="C46" s="246" t="s">
        <v>126</v>
      </c>
      <c r="D46" s="247"/>
      <c r="E46" s="248"/>
      <c r="F46" s="78">
        <v>320</v>
      </c>
      <c r="G46" s="88">
        <f>G13+G22-G36</f>
        <v>0</v>
      </c>
      <c r="H46" s="88">
        <f>H13+H22-H36</f>
        <v>0</v>
      </c>
    </row>
    <row r="47" spans="1:9" ht="30" customHeight="1">
      <c r="A47" s="31" t="s">
        <v>118</v>
      </c>
      <c r="B47" s="1"/>
      <c r="C47" s="23"/>
      <c r="D47" s="11"/>
      <c r="E47" s="11"/>
      <c r="F47" s="11"/>
      <c r="G47" s="22"/>
      <c r="H47" s="22"/>
      <c r="I47" s="27"/>
    </row>
    <row r="48" spans="5:12" ht="12" customHeight="1">
      <c r="E48" s="30" t="s">
        <v>103</v>
      </c>
      <c r="F48" s="30"/>
      <c r="G48" s="30"/>
      <c r="H48" s="32" t="s">
        <v>24</v>
      </c>
      <c r="I48" s="30"/>
      <c r="J48" s="30"/>
      <c r="K48" s="30"/>
      <c r="L48" s="30"/>
    </row>
    <row r="49" spans="1:8" ht="8.25" customHeight="1">
      <c r="A49" s="259"/>
      <c r="B49" s="259"/>
      <c r="C49" s="259"/>
      <c r="D49" s="259"/>
      <c r="E49" s="259"/>
      <c r="F49" s="259"/>
      <c r="G49" s="259"/>
      <c r="H49" s="259"/>
    </row>
    <row r="50" spans="1:8" ht="15" customHeight="1" hidden="1">
      <c r="A50" s="225"/>
      <c r="B50" s="225"/>
      <c r="C50" s="225"/>
      <c r="D50" s="225"/>
      <c r="E50" s="225"/>
      <c r="F50" s="225"/>
      <c r="G50" s="225"/>
      <c r="H50" s="225"/>
    </row>
    <row r="51" spans="1:8" ht="13.5" customHeight="1" hidden="1">
      <c r="A51" s="224"/>
      <c r="B51" s="224"/>
      <c r="C51" s="224"/>
      <c r="D51" s="224"/>
      <c r="E51" s="224"/>
      <c r="F51" s="224"/>
      <c r="G51" s="224"/>
      <c r="H51" s="224"/>
    </row>
    <row r="52" ht="12" customHeight="1">
      <c r="A52" s="2" t="s">
        <v>116</v>
      </c>
    </row>
    <row r="53" ht="13.5" customHeight="1"/>
  </sheetData>
  <sheetProtection/>
  <mergeCells count="55">
    <mergeCell ref="C38:C39"/>
    <mergeCell ref="D24:E24"/>
    <mergeCell ref="C32:C33"/>
    <mergeCell ref="D27:E27"/>
    <mergeCell ref="A6:E6"/>
    <mergeCell ref="C36:E36"/>
    <mergeCell ref="D37:E37"/>
    <mergeCell ref="D35:E35"/>
    <mergeCell ref="D26:E26"/>
    <mergeCell ref="C30:E30"/>
    <mergeCell ref="A51:H51"/>
    <mergeCell ref="A49:H49"/>
    <mergeCell ref="D40:E40"/>
    <mergeCell ref="D41:E41"/>
    <mergeCell ref="B42:E42"/>
    <mergeCell ref="D23:E23"/>
    <mergeCell ref="C45:E45"/>
    <mergeCell ref="C46:E46"/>
    <mergeCell ref="B37:B41"/>
    <mergeCell ref="A50:H50"/>
    <mergeCell ref="B43:E43"/>
    <mergeCell ref="A15:A28"/>
    <mergeCell ref="A30:A41"/>
    <mergeCell ref="A45:A46"/>
    <mergeCell ref="G3:H3"/>
    <mergeCell ref="G4:H4"/>
    <mergeCell ref="A8:H8"/>
    <mergeCell ref="D16:E16"/>
    <mergeCell ref="D19:E19"/>
    <mergeCell ref="A7:H7"/>
    <mergeCell ref="A9:H9"/>
    <mergeCell ref="A3:E3"/>
    <mergeCell ref="C15:E15"/>
    <mergeCell ref="A12:A13"/>
    <mergeCell ref="A2:H2"/>
    <mergeCell ref="A5:H5"/>
    <mergeCell ref="A4:E4"/>
    <mergeCell ref="B14:E14"/>
    <mergeCell ref="C12:E12"/>
    <mergeCell ref="B23:B28"/>
    <mergeCell ref="C13:E13"/>
    <mergeCell ref="D18:E18"/>
    <mergeCell ref="D20:E20"/>
    <mergeCell ref="B16:B21"/>
    <mergeCell ref="D25:E25"/>
    <mergeCell ref="D31:E31"/>
    <mergeCell ref="D34:E34"/>
    <mergeCell ref="B31:B35"/>
    <mergeCell ref="D21:E21"/>
    <mergeCell ref="C22:E22"/>
    <mergeCell ref="B10:E10"/>
    <mergeCell ref="B11:E11"/>
    <mergeCell ref="D28:E28"/>
    <mergeCell ref="B29:E29"/>
    <mergeCell ref="D17:E17"/>
  </mergeCells>
  <printOptions/>
  <pageMargins left="0.75" right="0.75" top="1" bottom="0.5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7109375" style="34" customWidth="1"/>
    <col min="2" max="2" width="60.7109375" style="34" customWidth="1"/>
    <col min="3" max="13" width="12.7109375" style="34" customWidth="1"/>
    <col min="14" max="16384" width="9.140625" style="34" customWidth="1"/>
  </cols>
  <sheetData>
    <row r="2" spans="1:13" ht="12.75">
      <c r="A2" s="232" t="s">
        <v>158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</row>
    <row r="3" spans="1:13" ht="12.75">
      <c r="A3" s="232" t="s">
        <v>157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</row>
    <row r="4" spans="1:13" ht="8.25" customHeight="1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24.75" customHeight="1">
      <c r="A5" s="278" t="s">
        <v>115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ht="12.75" hidden="1">
      <c r="A6" s="280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1:13" ht="12.75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6" ht="24" customHeight="1">
      <c r="A8" s="276"/>
      <c r="B8" s="267" t="s">
        <v>104</v>
      </c>
      <c r="C8" s="274" t="s">
        <v>105</v>
      </c>
      <c r="D8" s="267" t="s">
        <v>106</v>
      </c>
      <c r="E8" s="267"/>
      <c r="F8" s="267"/>
      <c r="G8" s="267" t="s">
        <v>107</v>
      </c>
      <c r="H8" s="267"/>
      <c r="I8" s="267"/>
      <c r="J8" s="267"/>
      <c r="K8" s="267" t="s">
        <v>108</v>
      </c>
      <c r="L8" s="267" t="s">
        <v>109</v>
      </c>
      <c r="M8" s="267" t="s">
        <v>110</v>
      </c>
      <c r="O8" s="51"/>
      <c r="P8" s="51"/>
    </row>
    <row r="9" spans="1:16" ht="34.5" customHeight="1">
      <c r="A9" s="276"/>
      <c r="B9" s="267"/>
      <c r="C9" s="277"/>
      <c r="D9" s="267" t="s">
        <v>111</v>
      </c>
      <c r="E9" s="274" t="s">
        <v>112</v>
      </c>
      <c r="F9" s="274" t="s">
        <v>113</v>
      </c>
      <c r="G9" s="274" t="s">
        <v>123</v>
      </c>
      <c r="H9" s="270" t="s">
        <v>122</v>
      </c>
      <c r="I9" s="270" t="s">
        <v>120</v>
      </c>
      <c r="J9" s="270" t="s">
        <v>121</v>
      </c>
      <c r="K9" s="267"/>
      <c r="L9" s="267"/>
      <c r="M9" s="267"/>
      <c r="O9" s="52"/>
      <c r="P9" s="53"/>
    </row>
    <row r="10" spans="1:16" ht="34.5" customHeight="1">
      <c r="A10" s="276"/>
      <c r="B10" s="267"/>
      <c r="C10" s="275"/>
      <c r="D10" s="267"/>
      <c r="E10" s="275"/>
      <c r="F10" s="275"/>
      <c r="G10" s="275"/>
      <c r="H10" s="271"/>
      <c r="I10" s="271"/>
      <c r="J10" s="271"/>
      <c r="K10" s="267"/>
      <c r="L10" s="267"/>
      <c r="M10" s="267"/>
      <c r="O10" s="52"/>
      <c r="P10" s="53"/>
    </row>
    <row r="11" spans="1:13" ht="19.5" customHeight="1">
      <c r="A11" s="35">
        <v>1</v>
      </c>
      <c r="B11" s="35">
        <v>2</v>
      </c>
      <c r="C11" s="100">
        <v>3</v>
      </c>
      <c r="D11" s="267">
        <v>4</v>
      </c>
      <c r="E11" s="267"/>
      <c r="F11" s="267"/>
      <c r="G11" s="267">
        <v>5</v>
      </c>
      <c r="H11" s="267"/>
      <c r="I11" s="267"/>
      <c r="J11" s="267"/>
      <c r="K11" s="35">
        <v>6</v>
      </c>
      <c r="L11" s="35">
        <v>7</v>
      </c>
      <c r="M11" s="35">
        <v>8</v>
      </c>
    </row>
    <row r="12" spans="1:13" ht="24">
      <c r="A12" s="36">
        <v>1</v>
      </c>
      <c r="B12" s="124" t="s">
        <v>159</v>
      </c>
      <c r="C12" s="101">
        <f>SUM(D12+E12)</f>
        <v>4000</v>
      </c>
      <c r="D12" s="37"/>
      <c r="E12" s="37">
        <v>4000</v>
      </c>
      <c r="F12" s="37"/>
      <c r="G12" s="37">
        <v>4000</v>
      </c>
      <c r="H12" s="37"/>
      <c r="I12" s="37"/>
      <c r="J12" s="37"/>
      <c r="K12" s="37">
        <v>9</v>
      </c>
      <c r="L12" s="37">
        <v>17</v>
      </c>
      <c r="M12" s="37"/>
    </row>
    <row r="13" spans="1:13" ht="24">
      <c r="A13" s="36">
        <v>2</v>
      </c>
      <c r="B13" s="37" t="s">
        <v>161</v>
      </c>
      <c r="C13" s="101">
        <f>SUM(D13+E13)</f>
        <v>3200</v>
      </c>
      <c r="D13" s="37">
        <v>3200</v>
      </c>
      <c r="E13" s="37"/>
      <c r="F13" s="37"/>
      <c r="G13" s="37">
        <v>3200</v>
      </c>
      <c r="H13" s="37"/>
      <c r="I13" s="37"/>
      <c r="J13" s="37"/>
      <c r="K13" s="37">
        <v>9</v>
      </c>
      <c r="L13" s="37">
        <v>15</v>
      </c>
      <c r="M13" s="37"/>
    </row>
    <row r="14" spans="1:13" ht="19.5" customHeight="1">
      <c r="A14" s="283" t="s">
        <v>114</v>
      </c>
      <c r="B14" s="283"/>
      <c r="C14" s="102">
        <f aca="true" t="shared" si="0" ref="C14:J14">SUM(C12:C13)</f>
        <v>7200</v>
      </c>
      <c r="D14" s="102">
        <f t="shared" si="0"/>
        <v>3200</v>
      </c>
      <c r="E14" s="102">
        <f t="shared" si="0"/>
        <v>4000</v>
      </c>
      <c r="F14" s="102">
        <f t="shared" si="0"/>
        <v>0</v>
      </c>
      <c r="G14" s="102">
        <f t="shared" si="0"/>
        <v>7200</v>
      </c>
      <c r="H14" s="102">
        <f t="shared" si="0"/>
        <v>0</v>
      </c>
      <c r="I14" s="102">
        <f t="shared" si="0"/>
        <v>0</v>
      </c>
      <c r="J14" s="102">
        <f t="shared" si="0"/>
        <v>0</v>
      </c>
      <c r="K14" s="276"/>
      <c r="L14" s="276"/>
      <c r="M14" s="103">
        <f>SUM(M12:M13)</f>
        <v>0</v>
      </c>
    </row>
    <row r="16" spans="1:8" ht="12.75">
      <c r="A16" s="49" t="s">
        <v>117</v>
      </c>
      <c r="B16" s="49"/>
      <c r="C16" s="49"/>
      <c r="D16" s="49"/>
      <c r="E16" s="49"/>
      <c r="F16" s="49"/>
      <c r="G16" s="49" t="s">
        <v>119</v>
      </c>
      <c r="H16" s="49"/>
    </row>
    <row r="17" spans="1:8" ht="12.75">
      <c r="A17" s="49"/>
      <c r="B17" s="49"/>
      <c r="C17" s="49"/>
      <c r="D17" s="49"/>
      <c r="E17" s="268" t="s">
        <v>22</v>
      </c>
      <c r="F17" s="269"/>
      <c r="G17" s="50" t="s">
        <v>24</v>
      </c>
      <c r="H17" s="49"/>
    </row>
    <row r="18" spans="1:8" ht="12.75">
      <c r="A18" s="49" t="s">
        <v>116</v>
      </c>
      <c r="B18" s="49"/>
      <c r="C18" s="49"/>
      <c r="D18" s="49"/>
      <c r="E18" s="49"/>
      <c r="F18" s="49"/>
      <c r="G18" s="49"/>
      <c r="H18" s="49"/>
    </row>
  </sheetData>
  <sheetProtection/>
  <mergeCells count="26">
    <mergeCell ref="A5:M5"/>
    <mergeCell ref="A6:M6"/>
    <mergeCell ref="A7:M7"/>
    <mergeCell ref="D11:F11"/>
    <mergeCell ref="G11:J11"/>
    <mergeCell ref="A14:B14"/>
    <mergeCell ref="K14:L14"/>
    <mergeCell ref="L8:L10"/>
    <mergeCell ref="M8:M10"/>
    <mergeCell ref="D9:D10"/>
    <mergeCell ref="A2:M2"/>
    <mergeCell ref="A3:M3"/>
    <mergeCell ref="A4:M4"/>
    <mergeCell ref="E9:E10"/>
    <mergeCell ref="F9:F10"/>
    <mergeCell ref="G9:G10"/>
    <mergeCell ref="H9:H10"/>
    <mergeCell ref="A8:A10"/>
    <mergeCell ref="B8:B10"/>
    <mergeCell ref="C8:C10"/>
    <mergeCell ref="D8:F8"/>
    <mergeCell ref="G8:J8"/>
    <mergeCell ref="K8:K10"/>
    <mergeCell ref="E17:F17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HP</cp:lastModifiedBy>
  <cp:lastPrinted>2023-03-27T08:03:48Z</cp:lastPrinted>
  <dcterms:created xsi:type="dcterms:W3CDTF">2007-01-26T13:22:16Z</dcterms:created>
  <dcterms:modified xsi:type="dcterms:W3CDTF">2023-03-30T09:18:16Z</dcterms:modified>
  <cp:category/>
  <cp:version/>
  <cp:contentType/>
  <cp:contentStatus/>
</cp:coreProperties>
</file>