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60" windowHeight="5570" tabRatio="921" activeTab="0"/>
  </bookViews>
  <sheets>
    <sheet name="Sekt-1.p" sheetId="1" r:id="rId1"/>
    <sheet name="Kom_1_p" sheetId="2" r:id="rId2"/>
    <sheet name="Ind_1_p" sheetId="3" r:id="rId3"/>
  </sheets>
  <externalReferences>
    <externalReference r:id="rId6"/>
    <externalReference r:id="rId7"/>
  </externalReference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<sst xmlns="http://schemas.openxmlformats.org/spreadsheetml/2006/main" count="664" uniqueCount="146">
  <si>
    <t>Nr.</t>
  </si>
  <si>
    <t>Vārds uzvārds</t>
  </si>
  <si>
    <t>Sekt.</t>
  </si>
  <si>
    <t>Svars</t>
  </si>
  <si>
    <t>Punkti</t>
  </si>
  <si>
    <t>B</t>
  </si>
  <si>
    <t>A</t>
  </si>
  <si>
    <t>C</t>
  </si>
  <si>
    <t>PANSIJA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</si>
  <si>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</si>
  <si>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</si>
  <si>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</si>
  <si>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</si>
  <si>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</si>
  <si>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</si>
  <si>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</si>
  <si>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</si>
  <si>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</si>
  <si>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</si>
  <si>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</si>
  <si>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</si>
  <si>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</si>
  <si>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Sektors</t>
  </si>
  <si>
    <t>REZULTATU PROTOKOLS</t>
  </si>
  <si>
    <t>KOMANDU VĒRTĒJUMS</t>
  </si>
  <si>
    <t xml:space="preserve">               REZULTĀTU PROTOKOLS</t>
  </si>
  <si>
    <t>Vārds, uzvārds</t>
  </si>
  <si>
    <t>Vieta</t>
  </si>
  <si>
    <t xml:space="preserve">    1.posms</t>
  </si>
  <si>
    <t>REZULTĀTU PROTOKOLS</t>
  </si>
  <si>
    <t>LIARPS</t>
  </si>
  <si>
    <t>Pirmā kārta</t>
  </si>
  <si>
    <t>Otrā kārta</t>
  </si>
  <si>
    <t>Komanda</t>
  </si>
  <si>
    <t>1.posms</t>
  </si>
  <si>
    <t>Vārds, Uzvārds</t>
  </si>
  <si>
    <t>k</t>
  </si>
  <si>
    <t>Otrā diena</t>
  </si>
  <si>
    <t>Sektors A</t>
  </si>
  <si>
    <t>Sektors B</t>
  </si>
  <si>
    <t>Pirmā diena</t>
  </si>
  <si>
    <t>Sektors C</t>
  </si>
  <si>
    <t>Sektors D</t>
  </si>
  <si>
    <t>Sektors E</t>
  </si>
  <si>
    <t>Arnolds Grebežnieks</t>
  </si>
  <si>
    <t>Artūrs Berdinskis</t>
  </si>
  <si>
    <t>Harijs Raciborskis</t>
  </si>
  <si>
    <t>Agris Rudzāns</t>
  </si>
  <si>
    <t>Aldis Vārna</t>
  </si>
  <si>
    <t>Raimonds Kinerts</t>
  </si>
  <si>
    <t>Ēriks Tučš</t>
  </si>
  <si>
    <t>Aldis Voits</t>
  </si>
  <si>
    <t>Artūrs Baltais</t>
  </si>
  <si>
    <t>Normunds Grabovskis</t>
  </si>
  <si>
    <t>Aleksandrs Suško</t>
  </si>
  <si>
    <t>Aldis Kalvāns</t>
  </si>
  <si>
    <t>Māris Āriņš</t>
  </si>
  <si>
    <t>Krišjānis Krasovskis</t>
  </si>
  <si>
    <t>INDIVIDUĀLAIS VĒRTĒJUMS</t>
  </si>
  <si>
    <t>Valdis Prancāns</t>
  </si>
  <si>
    <t>Krišjānis Lisovskis</t>
  </si>
  <si>
    <t>Vladislavs Tolmačovs</t>
  </si>
  <si>
    <t>Andis Vecvērdiņš</t>
  </si>
  <si>
    <t>LATGALE</t>
  </si>
  <si>
    <t xml:space="preserve">Andis Bukalders </t>
  </si>
  <si>
    <t xml:space="preserve">Māris Lietuvietis </t>
  </si>
  <si>
    <t>14.</t>
  </si>
  <si>
    <t>15.</t>
  </si>
  <si>
    <t>Ingars Udris</t>
  </si>
  <si>
    <t>C.ALBULA/ALŪKSNE</t>
  </si>
  <si>
    <t>MĒS ZIVĪM/FINNEX</t>
  </si>
  <si>
    <t>Zintis Pētersons</t>
  </si>
  <si>
    <t>Juris Aigars Āboliņš</t>
  </si>
  <si>
    <t>GARDS</t>
  </si>
  <si>
    <t>LUCKY JOHN</t>
  </si>
  <si>
    <t>OK COPE SPORT</t>
  </si>
  <si>
    <t>Jorens Brigaders</t>
  </si>
  <si>
    <t>ALDA</t>
  </si>
  <si>
    <t>Jānis Bitenieks</t>
  </si>
  <si>
    <t>Imants Grabovskis</t>
  </si>
  <si>
    <t>Aivars Balodis</t>
  </si>
  <si>
    <t>Aigars Rēze</t>
  </si>
  <si>
    <t>Roberts Pilips</t>
  </si>
  <si>
    <t>MĒS ZIVĪM</t>
  </si>
  <si>
    <t>Maksims Kurtišs</t>
  </si>
  <si>
    <t>Vjačeslavs Šidlovskis</t>
  </si>
  <si>
    <t>Jurģis Vite</t>
  </si>
  <si>
    <t>Vilnis Klāsons</t>
  </si>
  <si>
    <t>Ingus Sāvičs</t>
  </si>
  <si>
    <t>Sandis Gribuška</t>
  </si>
  <si>
    <t>BALTIE ĒRGĻI</t>
  </si>
  <si>
    <t>Dailis Auziņš</t>
  </si>
  <si>
    <t xml:space="preserve">Aivis Auziņš </t>
  </si>
  <si>
    <t xml:space="preserve">Liene Strušeļe </t>
  </si>
  <si>
    <t>Ēriks Tučs</t>
  </si>
  <si>
    <t>JĒKABPILS NOVADS</t>
  </si>
  <si>
    <t>Mārtiņš Jaudzems</t>
  </si>
  <si>
    <t>Jurģis Turkpolis</t>
  </si>
  <si>
    <t>Jānis Skulte</t>
  </si>
  <si>
    <t>Arturs Baltais</t>
  </si>
  <si>
    <t>Kārlis Goldmanis</t>
  </si>
  <si>
    <t>C.ALBULA- ALŪKSNE 2</t>
  </si>
  <si>
    <t>Māris Lietuvietis</t>
  </si>
  <si>
    <t>Andris Jerums</t>
  </si>
  <si>
    <t>Andis Bukalders</t>
  </si>
  <si>
    <t>Ingars Ūdris</t>
  </si>
  <si>
    <t xml:space="preserve">Jānis Gailītis </t>
  </si>
  <si>
    <t>LR 2023.gada čempionāts zemledus makšķerēšanā</t>
  </si>
  <si>
    <t>2023.gada 14-15.janvāris, Balvi</t>
  </si>
  <si>
    <t>TAVA COPE PREIĻU NOVADS</t>
  </si>
  <si>
    <t>Andris Kukors</t>
  </si>
  <si>
    <t>COPES NAMS</t>
  </si>
  <si>
    <t>SIA IEROČI/PAA ALDA</t>
  </si>
  <si>
    <t>C.ALBULA/ ALŪKSNE-1</t>
  </si>
  <si>
    <t>Rolands Ķīsis</t>
  </si>
  <si>
    <t>Verners Turkpolis</t>
  </si>
  <si>
    <t>AR MAKŠĶERI-OGRE</t>
  </si>
  <si>
    <t>Māris Vāvers</t>
  </si>
  <si>
    <t>Carnikavas makšķernieku skola</t>
  </si>
  <si>
    <t>Valters Innus</t>
  </si>
  <si>
    <t>Guntars Bimšteins</t>
  </si>
  <si>
    <t>Andrejs Aleksejevs</t>
  </si>
  <si>
    <t>MEŽOŅI</t>
  </si>
  <si>
    <t>Guntis Elbergs</t>
  </si>
  <si>
    <t>Juris Timko</t>
  </si>
  <si>
    <t>AR MAKŠĶERI - ZIEMEĻNIEKI</t>
  </si>
  <si>
    <t>Einārs Kuprovskis</t>
  </si>
  <si>
    <t>Māris Gailišs</t>
  </si>
  <si>
    <t>Jānis Štrauss</t>
  </si>
  <si>
    <t>COPEVKAIF</t>
  </si>
  <si>
    <t>Jurijs Deiko</t>
  </si>
  <si>
    <t>SPEČUKI PREIĻU NOVADS</t>
  </si>
  <si>
    <t>Anatolijs Pupics</t>
  </si>
  <si>
    <t>Ainārs Kalvāns</t>
  </si>
  <si>
    <t>AR MAKŠĶERI - VIDZEMNIEKI</t>
  </si>
  <si>
    <t>Raimonds Onzuls</t>
  </si>
  <si>
    <t>Jānis Rātseps</t>
  </si>
  <si>
    <t>Rihards Evardsons</t>
  </si>
  <si>
    <t>AR MAKŠĶERI PA DZĪVI</t>
  </si>
  <si>
    <t>Arnis Jansons</t>
  </si>
  <si>
    <t>Madars Spungins</t>
  </si>
  <si>
    <t>Kirils Morozovs</t>
  </si>
  <si>
    <t>rez. Nauris Drelnieks</t>
  </si>
  <si>
    <t>Carnikavas makšķerēšanas skola</t>
  </si>
  <si>
    <t>Lazars Sungins</t>
  </si>
  <si>
    <t>Verners Turkopolis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</si>
</sst>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0.0"/>
    <numFmt numFmtId="177" formatCode="0.000"/>
    <numFmt numFmtId="178" formatCode="0.0000"/>
    <numFmt numFmtId="179" formatCode="#,##0.000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"/>
    <numFmt numFmtId="188" formatCode="0.000000"/>
    <numFmt numFmtId="189" formatCode="0.0000000"/>
  </numFmts>
  <fonts count="56">
    <font>
      <sz val="10"/>
      <name val="Arial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 style="medium"/>
      <right/>
      <top style="medium"/>
      <bottom>
        <color indexed="63"/>
      </bottom>
    </border>
    <border>
      <left style="medium"/>
      <right>
        <color indexed="63"/>
      </right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5" xfId="0" applyFont="1" applyBorder="1" applyAlignment="1">
      <alignment/>
    </xf>
    <xf numFmtId="1" fontId="3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177" fontId="3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7" fontId="0" fillId="0" borderId="14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" fontId="0" fillId="0" borderId="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0" xfId="0" applyFill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/>
    </xf>
    <xf numFmtId="176" fontId="0" fillId="0" borderId="23" xfId="0" applyNumberFormat="1" applyFont="1" applyBorder="1" applyAlignment="1">
      <alignment horizontal="center"/>
    </xf>
    <xf numFmtId="176" fontId="0" fillId="0" borderId="24" xfId="0" applyNumberFormat="1" applyFont="1" applyBorder="1" applyAlignment="1">
      <alignment horizontal="center"/>
    </xf>
    <xf numFmtId="176" fontId="0" fillId="0" borderId="25" xfId="0" applyNumberFormat="1" applyFont="1" applyBorder="1" applyAlignment="1">
      <alignment horizontal="center"/>
    </xf>
    <xf numFmtId="176" fontId="0" fillId="0" borderId="11" xfId="0" applyNumberFormat="1" applyFont="1" applyBorder="1" applyAlignment="1">
      <alignment horizontal="center"/>
    </xf>
    <xf numFmtId="176" fontId="3" fillId="0" borderId="13" xfId="0" applyNumberFormat="1" applyFont="1" applyBorder="1" applyAlignment="1">
      <alignment horizontal="center"/>
    </xf>
    <xf numFmtId="0" fontId="5" fillId="0" borderId="26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/>
    </xf>
    <xf numFmtId="176" fontId="0" fillId="0" borderId="14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77" fontId="0" fillId="33" borderId="10" xfId="0" applyNumberFormat="1" applyFont="1" applyFill="1" applyBorder="1" applyAlignment="1">
      <alignment horizontal="center"/>
    </xf>
    <xf numFmtId="176" fontId="0" fillId="33" borderId="10" xfId="0" applyNumberFormat="1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30" xfId="0" applyFont="1" applyBorder="1" applyAlignment="1">
      <alignment/>
    </xf>
    <xf numFmtId="177" fontId="0" fillId="0" borderId="30" xfId="0" applyNumberFormat="1" applyFont="1" applyBorder="1" applyAlignment="1">
      <alignment horizontal="center"/>
    </xf>
    <xf numFmtId="176" fontId="0" fillId="0" borderId="30" xfId="0" applyNumberFormat="1" applyFont="1" applyBorder="1" applyAlignment="1">
      <alignment horizontal="center"/>
    </xf>
    <xf numFmtId="176" fontId="0" fillId="0" borderId="31" xfId="0" applyNumberFormat="1" applyFont="1" applyBorder="1" applyAlignment="1">
      <alignment horizontal="center"/>
    </xf>
    <xf numFmtId="0" fontId="5" fillId="0" borderId="26" xfId="58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4" fontId="0" fillId="0" borderId="0" xfId="0" applyNumberFormat="1" applyAlignment="1">
      <alignment/>
    </xf>
    <xf numFmtId="0" fontId="49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176" fontId="0" fillId="0" borderId="0" xfId="0" applyNumberFormat="1" applyAlignment="1">
      <alignment/>
    </xf>
    <xf numFmtId="176" fontId="8" fillId="0" borderId="0" xfId="0" applyNumberFormat="1" applyFont="1" applyAlignment="1">
      <alignment/>
    </xf>
    <xf numFmtId="176" fontId="0" fillId="0" borderId="0" xfId="0" applyNumberFormat="1" applyBorder="1" applyAlignment="1">
      <alignment/>
    </xf>
    <xf numFmtId="0" fontId="9" fillId="0" borderId="0" xfId="0" applyFont="1" applyAlignment="1">
      <alignment/>
    </xf>
    <xf numFmtId="1" fontId="0" fillId="0" borderId="11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77" fontId="0" fillId="0" borderId="15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32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/>
    </xf>
    <xf numFmtId="177" fontId="0" fillId="0" borderId="10" xfId="0" applyNumberFormat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" fontId="3" fillId="10" borderId="23" xfId="0" applyNumberFormat="1" applyFont="1" applyFill="1" applyBorder="1" applyAlignment="1">
      <alignment horizontal="center" vertical="center"/>
    </xf>
    <xf numFmtId="0" fontId="5" fillId="0" borderId="10" xfId="58" applyFont="1" applyFill="1" applyBorder="1" applyAlignment="1">
      <alignment horizontal="center" vertical="center"/>
      <protection/>
    </xf>
    <xf numFmtId="0" fontId="9" fillId="0" borderId="10" xfId="58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35" fillId="0" borderId="0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76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0" fillId="0" borderId="33" xfId="0" applyBorder="1" applyAlignment="1">
      <alignment/>
    </xf>
    <xf numFmtId="0" fontId="11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177" fontId="3" fillId="0" borderId="10" xfId="0" applyNumberFormat="1" applyFont="1" applyBorder="1" applyAlignment="1">
      <alignment horizontal="right"/>
    </xf>
    <xf numFmtId="177" fontId="3" fillId="0" borderId="10" xfId="0" applyNumberFormat="1" applyFont="1" applyBorder="1" applyAlignment="1">
      <alignment/>
    </xf>
    <xf numFmtId="177" fontId="3" fillId="0" borderId="10" xfId="0" applyNumberFormat="1" applyFont="1" applyFill="1" applyBorder="1" applyAlignment="1">
      <alignment/>
    </xf>
    <xf numFmtId="176" fontId="3" fillId="0" borderId="10" xfId="0" applyNumberFormat="1" applyFont="1" applyFill="1" applyBorder="1" applyAlignment="1">
      <alignment/>
    </xf>
    <xf numFmtId="0" fontId="3" fillId="0" borderId="36" xfId="0" applyFont="1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37" xfId="0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right"/>
    </xf>
    <xf numFmtId="176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176" fontId="7" fillId="0" borderId="10" xfId="0" applyNumberFormat="1" applyFont="1" applyBorder="1" applyAlignment="1">
      <alignment/>
    </xf>
    <xf numFmtId="0" fontId="13" fillId="0" borderId="26" xfId="58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13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177" fontId="3" fillId="0" borderId="10" xfId="0" applyNumberFormat="1" applyFont="1" applyBorder="1" applyAlignment="1">
      <alignment/>
    </xf>
    <xf numFmtId="0" fontId="13" fillId="0" borderId="26" xfId="0" applyFont="1" applyFill="1" applyBorder="1" applyAlignment="1">
      <alignment horizontal="center" vertical="center"/>
    </xf>
    <xf numFmtId="0" fontId="14" fillId="0" borderId="10" xfId="58" applyFont="1" applyFill="1" applyBorder="1" applyAlignment="1">
      <alignment horizontal="center"/>
      <protection/>
    </xf>
    <xf numFmtId="0" fontId="55" fillId="0" borderId="2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2" fontId="54" fillId="0" borderId="0" xfId="0" applyNumberFormat="1" applyFont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990600</xdr:colOff>
      <xdr:row>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GILS\sports\Ziema_\2022\Ziema_2022_xx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udzansa\Downloads\Ziema_2023_xx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kt-1.p"/>
      <sheetName val="Sekt_prot_1"/>
      <sheetName val="Kom_1_p"/>
      <sheetName val="Ind_1_p"/>
      <sheetName val="Sekt-2.p"/>
      <sheetName val="Sekt_prot_2"/>
      <sheetName val="Kom_2_p"/>
      <sheetName val="Ind_2_p"/>
      <sheetName val="Sekt-3.p"/>
      <sheetName val="Sekt_prot_3"/>
      <sheetName val="Kom_3_p"/>
      <sheetName val="Ind_3_p"/>
      <sheetName val="XXX"/>
      <sheetName val="kopv_komandas"/>
      <sheetName val="kopsav_indiviuāli"/>
    </sheetNames>
    <sheetDataSet>
      <sheetData sheetId="0">
        <row r="2">
          <cell r="D2" t="str">
            <v>LR 2022.gada čempionāts zemledus makšķerēšanā</v>
          </cell>
        </row>
        <row r="3">
          <cell r="D3" t="str">
            <v>2022.gada 15-16.janvāris, Balvi</v>
          </cell>
        </row>
      </sheetData>
      <sheetData sheetId="12">
        <row r="10">
          <cell r="C10" t="str">
            <v>MĒS ZIVĪM</v>
          </cell>
          <cell r="D10" t="str">
            <v>Harijs Raciborskis</v>
          </cell>
          <cell r="F10" t="str">
            <v>B</v>
          </cell>
          <cell r="G10">
            <v>1.708</v>
          </cell>
          <cell r="H10">
            <v>7</v>
          </cell>
          <cell r="I10" t="str">
            <v>A</v>
          </cell>
          <cell r="J10">
            <v>1.528</v>
          </cell>
          <cell r="K10">
            <v>5</v>
          </cell>
          <cell r="L10">
            <v>3.2359999999999998</v>
          </cell>
          <cell r="M10">
            <v>12</v>
          </cell>
        </row>
        <row r="11">
          <cell r="D11" t="str">
            <v>Agris Rudzāns</v>
          </cell>
          <cell r="F11" t="str">
            <v>C</v>
          </cell>
          <cell r="G11">
            <v>0.938</v>
          </cell>
          <cell r="H11">
            <v>12</v>
          </cell>
          <cell r="I11" t="str">
            <v>B</v>
          </cell>
          <cell r="J11">
            <v>1.808</v>
          </cell>
          <cell r="K11">
            <v>6</v>
          </cell>
          <cell r="L11">
            <v>2.746</v>
          </cell>
          <cell r="M11">
            <v>18</v>
          </cell>
        </row>
        <row r="12">
          <cell r="D12" t="str">
            <v>Juris Aigars Āboliņš</v>
          </cell>
          <cell r="F12" t="str">
            <v>A</v>
          </cell>
          <cell r="G12">
            <v>1.956</v>
          </cell>
          <cell r="H12">
            <v>3</v>
          </cell>
          <cell r="I12" t="str">
            <v>C</v>
          </cell>
          <cell r="J12">
            <v>1.904</v>
          </cell>
          <cell r="K12">
            <v>8</v>
          </cell>
          <cell r="L12">
            <v>3.86</v>
          </cell>
          <cell r="M12">
            <v>11</v>
          </cell>
        </row>
        <row r="13">
          <cell r="L13">
            <v>0</v>
          </cell>
          <cell r="M13">
            <v>0</v>
          </cell>
        </row>
        <row r="14">
          <cell r="L14">
            <v>0</v>
          </cell>
          <cell r="M14">
            <v>0</v>
          </cell>
        </row>
        <row r="15">
          <cell r="L15">
            <v>0</v>
          </cell>
          <cell r="M15">
            <v>0</v>
          </cell>
        </row>
        <row r="16">
          <cell r="C16" t="str">
            <v>LATGALE</v>
          </cell>
          <cell r="D16" t="str">
            <v>Aleksandrs Suško</v>
          </cell>
          <cell r="F16" t="str">
            <v>A</v>
          </cell>
          <cell r="G16">
            <v>2.204</v>
          </cell>
          <cell r="H16">
            <v>2</v>
          </cell>
          <cell r="I16" t="str">
            <v>C</v>
          </cell>
          <cell r="J16">
            <v>2.316</v>
          </cell>
          <cell r="K16">
            <v>2</v>
          </cell>
          <cell r="L16">
            <v>4.52</v>
          </cell>
          <cell r="M16">
            <v>4</v>
          </cell>
        </row>
        <row r="17">
          <cell r="D17" t="str">
            <v>Maksims Kurtišs</v>
          </cell>
          <cell r="F17" t="str">
            <v>B</v>
          </cell>
          <cell r="G17">
            <v>1.01</v>
          </cell>
          <cell r="H17">
            <v>12</v>
          </cell>
          <cell r="I17" t="str">
            <v>A</v>
          </cell>
          <cell r="J17">
            <v>0.71</v>
          </cell>
          <cell r="K17">
            <v>13</v>
          </cell>
          <cell r="L17">
            <v>1.72</v>
          </cell>
          <cell r="M17">
            <v>25</v>
          </cell>
        </row>
        <row r="18">
          <cell r="D18" t="str">
            <v>Vjačeslavs Šidlovskis</v>
          </cell>
          <cell r="F18" t="str">
            <v>C</v>
          </cell>
          <cell r="G18">
            <v>1.132</v>
          </cell>
          <cell r="H18">
            <v>9</v>
          </cell>
          <cell r="I18" t="str">
            <v>B</v>
          </cell>
          <cell r="J18">
            <v>1.03</v>
          </cell>
          <cell r="K18">
            <v>13</v>
          </cell>
          <cell r="L18">
            <v>2.162</v>
          </cell>
          <cell r="M18">
            <v>22</v>
          </cell>
        </row>
        <row r="19">
          <cell r="D19" t="str">
            <v>Ilze Barukle</v>
          </cell>
          <cell r="L19">
            <v>0</v>
          </cell>
          <cell r="M19">
            <v>0</v>
          </cell>
        </row>
        <row r="20">
          <cell r="L20">
            <v>0</v>
          </cell>
          <cell r="M20">
            <v>0</v>
          </cell>
        </row>
        <row r="22">
          <cell r="C22" t="str">
            <v>ALDA</v>
          </cell>
          <cell r="D22" t="str">
            <v>Jānis Bitenieks</v>
          </cell>
          <cell r="F22" t="str">
            <v>C</v>
          </cell>
          <cell r="G22">
            <v>0.926</v>
          </cell>
          <cell r="H22">
            <v>13</v>
          </cell>
          <cell r="I22" t="str">
            <v>B</v>
          </cell>
          <cell r="J22">
            <v>2.31</v>
          </cell>
          <cell r="K22">
            <v>3</v>
          </cell>
          <cell r="L22">
            <v>3.236</v>
          </cell>
          <cell r="M22">
            <v>16</v>
          </cell>
        </row>
        <row r="23">
          <cell r="D23" t="str">
            <v>Aigars Rēze</v>
          </cell>
          <cell r="F23" t="str">
            <v>B</v>
          </cell>
          <cell r="G23">
            <v>1.356</v>
          </cell>
          <cell r="H23">
            <v>9</v>
          </cell>
          <cell r="I23" t="str">
            <v>C</v>
          </cell>
          <cell r="J23">
            <v>1.63</v>
          </cell>
          <cell r="K23">
            <v>10</v>
          </cell>
          <cell r="L23">
            <v>2.9859999999999998</v>
          </cell>
          <cell r="M23">
            <v>19</v>
          </cell>
        </row>
        <row r="26">
          <cell r="L26">
            <v>0</v>
          </cell>
          <cell r="M26">
            <v>0</v>
          </cell>
        </row>
        <row r="28">
          <cell r="C28" t="str">
            <v>AR MAKŠĶERI</v>
          </cell>
          <cell r="D28" t="str">
            <v>Ingus Sāvičs</v>
          </cell>
          <cell r="F28" t="str">
            <v>C</v>
          </cell>
          <cell r="G28">
            <v>0.594</v>
          </cell>
          <cell r="H28">
            <v>15</v>
          </cell>
          <cell r="I28" t="str">
            <v>C</v>
          </cell>
          <cell r="J28">
            <v>0.546</v>
          </cell>
          <cell r="K28">
            <v>15</v>
          </cell>
          <cell r="L28">
            <v>1.1400000000000001</v>
          </cell>
          <cell r="M28">
            <v>30</v>
          </cell>
        </row>
        <row r="29">
          <cell r="D29" t="str">
            <v>Jurģis Vite</v>
          </cell>
          <cell r="F29" t="str">
            <v>A</v>
          </cell>
          <cell r="G29">
            <v>0.768</v>
          </cell>
          <cell r="H29">
            <v>13</v>
          </cell>
          <cell r="I29" t="str">
            <v>A</v>
          </cell>
          <cell r="J29">
            <v>0.544</v>
          </cell>
          <cell r="K29">
            <v>14</v>
          </cell>
          <cell r="L29">
            <v>1.312</v>
          </cell>
          <cell r="M29">
            <v>27</v>
          </cell>
        </row>
        <row r="30">
          <cell r="D30" t="str">
            <v>Vilnis Klāsons</v>
          </cell>
          <cell r="F30" t="str">
            <v>B</v>
          </cell>
          <cell r="G30">
            <v>0.404</v>
          </cell>
          <cell r="H30">
            <v>14</v>
          </cell>
          <cell r="L30">
            <v>0.404</v>
          </cell>
          <cell r="M30">
            <v>14</v>
          </cell>
        </row>
        <row r="31">
          <cell r="D31" t="str">
            <v>Rinalds Strazdiņš</v>
          </cell>
          <cell r="I31" t="str">
            <v>B</v>
          </cell>
          <cell r="J31">
            <v>0.734</v>
          </cell>
          <cell r="K31">
            <v>14</v>
          </cell>
          <cell r="L31">
            <v>0.734</v>
          </cell>
          <cell r="M31">
            <v>14</v>
          </cell>
        </row>
        <row r="32">
          <cell r="L32">
            <v>0</v>
          </cell>
          <cell r="M32">
            <v>0</v>
          </cell>
        </row>
        <row r="34">
          <cell r="C34" t="str">
            <v>TAVA COPE AGLONA</v>
          </cell>
          <cell r="D34" t="str">
            <v>Sandis Gribuška</v>
          </cell>
          <cell r="F34" t="str">
            <v>B</v>
          </cell>
          <cell r="G34">
            <v>3.424</v>
          </cell>
          <cell r="H34">
            <v>1</v>
          </cell>
          <cell r="I34" t="str">
            <v>C</v>
          </cell>
          <cell r="J34">
            <v>2.04</v>
          </cell>
          <cell r="K34">
            <v>5</v>
          </cell>
          <cell r="L34">
            <v>5.464</v>
          </cell>
          <cell r="M34">
            <v>6</v>
          </cell>
        </row>
        <row r="35">
          <cell r="D35" t="str">
            <v>Aldis Kalvāns</v>
          </cell>
          <cell r="F35" t="str">
            <v>A</v>
          </cell>
          <cell r="G35">
            <v>1.332</v>
          </cell>
          <cell r="H35">
            <v>9</v>
          </cell>
          <cell r="I35" t="str">
            <v>A</v>
          </cell>
          <cell r="J35">
            <v>0.876</v>
          </cell>
          <cell r="K35">
            <v>12</v>
          </cell>
          <cell r="L35">
            <v>2.208</v>
          </cell>
          <cell r="M35">
            <v>21</v>
          </cell>
        </row>
        <row r="36">
          <cell r="D36" t="str">
            <v>Māris Āriņš</v>
          </cell>
          <cell r="F36" t="str">
            <v>C</v>
          </cell>
          <cell r="G36">
            <v>2.374</v>
          </cell>
          <cell r="H36">
            <v>2</v>
          </cell>
          <cell r="I36" t="str">
            <v>B</v>
          </cell>
          <cell r="J36">
            <v>1.522</v>
          </cell>
          <cell r="K36">
            <v>9</v>
          </cell>
          <cell r="L36">
            <v>3.896</v>
          </cell>
          <cell r="M36">
            <v>11</v>
          </cell>
        </row>
        <row r="37">
          <cell r="D37" t="str">
            <v>rez. Aldis Trimalnieks</v>
          </cell>
          <cell r="L37">
            <v>0</v>
          </cell>
          <cell r="M37">
            <v>0</v>
          </cell>
        </row>
        <row r="38">
          <cell r="L38">
            <v>0</v>
          </cell>
          <cell r="M38">
            <v>0</v>
          </cell>
        </row>
        <row r="40">
          <cell r="C40" t="str">
            <v>BALTIE ĒRGĻI</v>
          </cell>
          <cell r="D40" t="str">
            <v>Dailis Auziņš</v>
          </cell>
          <cell r="F40" t="str">
            <v>A</v>
          </cell>
          <cell r="G40">
            <v>0.736</v>
          </cell>
          <cell r="H40">
            <v>14</v>
          </cell>
          <cell r="I40" t="str">
            <v>C</v>
          </cell>
          <cell r="J40">
            <v>1.744</v>
          </cell>
          <cell r="K40">
            <v>9</v>
          </cell>
          <cell r="L40">
            <v>2.48</v>
          </cell>
          <cell r="M40">
            <v>23</v>
          </cell>
        </row>
        <row r="41">
          <cell r="D41" t="str">
            <v>Aivis Auziņš </v>
          </cell>
          <cell r="F41" t="str">
            <v>B</v>
          </cell>
          <cell r="G41">
            <v>0.352</v>
          </cell>
          <cell r="H41">
            <v>15</v>
          </cell>
          <cell r="I41" t="str">
            <v>B</v>
          </cell>
          <cell r="J41">
            <v>0.47</v>
          </cell>
          <cell r="K41">
            <v>15</v>
          </cell>
          <cell r="L41">
            <v>0.822</v>
          </cell>
          <cell r="M41">
            <v>30</v>
          </cell>
        </row>
        <row r="42">
          <cell r="D42" t="str">
            <v>Liene Strušeļe </v>
          </cell>
          <cell r="F42" t="str">
            <v>C</v>
          </cell>
          <cell r="G42">
            <v>0.824</v>
          </cell>
          <cell r="H42">
            <v>14</v>
          </cell>
          <cell r="I42" t="str">
            <v>A</v>
          </cell>
          <cell r="J42">
            <v>1.186</v>
          </cell>
          <cell r="K42">
            <v>11</v>
          </cell>
          <cell r="L42">
            <v>2.01</v>
          </cell>
          <cell r="M42">
            <v>25</v>
          </cell>
        </row>
        <row r="43">
          <cell r="D43" t="str">
            <v>rez. Aigars Ķipēns </v>
          </cell>
          <cell r="L43">
            <v>0</v>
          </cell>
          <cell r="M43">
            <v>0</v>
          </cell>
        </row>
        <row r="44">
          <cell r="L44">
            <v>0</v>
          </cell>
          <cell r="M44">
            <v>0</v>
          </cell>
        </row>
        <row r="46">
          <cell r="C46" t="str">
            <v>LIARPS</v>
          </cell>
          <cell r="D46" t="str">
            <v>Ēriks Tučs</v>
          </cell>
          <cell r="F46" t="str">
            <v>B</v>
          </cell>
          <cell r="G46">
            <v>1.794</v>
          </cell>
          <cell r="H46">
            <v>6</v>
          </cell>
          <cell r="I46" t="str">
            <v>C</v>
          </cell>
          <cell r="J46">
            <v>1.15</v>
          </cell>
          <cell r="K46">
            <v>14</v>
          </cell>
          <cell r="L46">
            <v>2.944</v>
          </cell>
          <cell r="M46">
            <v>20</v>
          </cell>
        </row>
        <row r="47">
          <cell r="D47" t="str">
            <v>Aldis Voits</v>
          </cell>
          <cell r="F47" t="str">
            <v>C</v>
          </cell>
          <cell r="G47">
            <v>1.502</v>
          </cell>
          <cell r="H47">
            <v>6</v>
          </cell>
          <cell r="I47" t="str">
            <v>B</v>
          </cell>
          <cell r="J47">
            <v>1.84</v>
          </cell>
          <cell r="K47">
            <v>5</v>
          </cell>
          <cell r="L47">
            <v>3.342</v>
          </cell>
          <cell r="M47">
            <v>11</v>
          </cell>
        </row>
        <row r="48">
          <cell r="D48" t="str">
            <v>Valdis Prancāns</v>
          </cell>
          <cell r="F48" t="str">
            <v>A</v>
          </cell>
          <cell r="G48">
            <v>0.53</v>
          </cell>
          <cell r="H48">
            <v>15</v>
          </cell>
          <cell r="I48" t="str">
            <v>A</v>
          </cell>
          <cell r="J48">
            <v>1.416</v>
          </cell>
          <cell r="K48">
            <v>6</v>
          </cell>
          <cell r="L48">
            <v>1.946</v>
          </cell>
          <cell r="M48">
            <v>21</v>
          </cell>
        </row>
        <row r="49">
          <cell r="D49" t="str">
            <v>rez. Aivars Avotiņš</v>
          </cell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2">
          <cell r="C52" t="str">
            <v>JĒKABPILS NOVADS</v>
          </cell>
          <cell r="D52" t="str">
            <v>Jurģis Turkpolis</v>
          </cell>
          <cell r="F52" t="str">
            <v>C</v>
          </cell>
          <cell r="G52">
            <v>1.078</v>
          </cell>
          <cell r="H52">
            <v>10</v>
          </cell>
          <cell r="I52" t="str">
            <v>C</v>
          </cell>
          <cell r="J52">
            <v>1.514</v>
          </cell>
          <cell r="K52">
            <v>11</v>
          </cell>
          <cell r="L52">
            <v>2.592</v>
          </cell>
          <cell r="M52">
            <v>21</v>
          </cell>
        </row>
        <row r="53">
          <cell r="D53" t="str">
            <v>Juris Pikuls</v>
          </cell>
          <cell r="F53" t="str">
            <v>B</v>
          </cell>
          <cell r="G53">
            <v>0.988</v>
          </cell>
          <cell r="H53">
            <v>13</v>
          </cell>
          <cell r="I53" t="str">
            <v>A</v>
          </cell>
          <cell r="J53">
            <v>0.44</v>
          </cell>
          <cell r="K53">
            <v>15</v>
          </cell>
          <cell r="L53">
            <v>1.428</v>
          </cell>
          <cell r="M53">
            <v>28</v>
          </cell>
        </row>
        <row r="54">
          <cell r="D54" t="str">
            <v>Mārtiņš Jaudzems</v>
          </cell>
          <cell r="F54" t="str">
            <v>A</v>
          </cell>
          <cell r="G54">
            <v>1.716</v>
          </cell>
          <cell r="H54">
            <v>7</v>
          </cell>
          <cell r="I54" t="str">
            <v>B</v>
          </cell>
          <cell r="J54">
            <v>2.43</v>
          </cell>
          <cell r="K54">
            <v>2</v>
          </cell>
          <cell r="L54">
            <v>4.146</v>
          </cell>
          <cell r="M54">
            <v>9</v>
          </cell>
        </row>
        <row r="55">
          <cell r="L55">
            <v>0</v>
          </cell>
          <cell r="M55">
            <v>0</v>
          </cell>
        </row>
        <row r="56">
          <cell r="L56">
            <v>0</v>
          </cell>
          <cell r="M56">
            <v>0</v>
          </cell>
        </row>
        <row r="58">
          <cell r="C58" t="str">
            <v>C.ALBULA- ALŪKSNE</v>
          </cell>
          <cell r="D58" t="str">
            <v>Jānis Skulte</v>
          </cell>
          <cell r="F58" t="str">
            <v>C</v>
          </cell>
          <cell r="G58">
            <v>1.772</v>
          </cell>
          <cell r="H58">
            <v>4</v>
          </cell>
          <cell r="I58" t="str">
            <v>A</v>
          </cell>
          <cell r="J58">
            <v>1.336</v>
          </cell>
          <cell r="K58">
            <v>8</v>
          </cell>
          <cell r="L58">
            <v>3.108</v>
          </cell>
          <cell r="M58">
            <v>12</v>
          </cell>
        </row>
        <row r="59">
          <cell r="D59" t="str">
            <v>Roberts Pilips</v>
          </cell>
          <cell r="F59" t="str">
            <v>A</v>
          </cell>
          <cell r="G59">
            <v>0.882</v>
          </cell>
          <cell r="H59">
            <v>11</v>
          </cell>
          <cell r="I59" t="str">
            <v>C</v>
          </cell>
          <cell r="J59">
            <v>2.308</v>
          </cell>
          <cell r="K59">
            <v>3</v>
          </cell>
          <cell r="L59">
            <v>3.19</v>
          </cell>
          <cell r="M59">
            <v>14</v>
          </cell>
        </row>
        <row r="60">
          <cell r="D60" t="str">
            <v>Krists Vaļģis</v>
          </cell>
          <cell r="F60" t="str">
            <v>B</v>
          </cell>
          <cell r="G60">
            <v>1.178</v>
          </cell>
          <cell r="H60">
            <v>10</v>
          </cell>
          <cell r="I60" t="str">
            <v>B</v>
          </cell>
          <cell r="J60">
            <v>1.156</v>
          </cell>
          <cell r="K60">
            <v>12</v>
          </cell>
          <cell r="L60">
            <v>2.3339999999999996</v>
          </cell>
          <cell r="M60">
            <v>22</v>
          </cell>
        </row>
        <row r="61">
          <cell r="L61">
            <v>0</v>
          </cell>
          <cell r="M61">
            <v>0</v>
          </cell>
        </row>
        <row r="62">
          <cell r="L62">
            <v>0</v>
          </cell>
          <cell r="M62">
            <v>0</v>
          </cell>
        </row>
        <row r="64">
          <cell r="C64" t="str">
            <v>OK COPE SPORT- GRAYLING</v>
          </cell>
          <cell r="D64" t="str">
            <v>Krišjānis Lisovskis</v>
          </cell>
          <cell r="F64" t="str">
            <v>B</v>
          </cell>
          <cell r="G64">
            <v>2.466</v>
          </cell>
          <cell r="H64">
            <v>3</v>
          </cell>
          <cell r="I64" t="str">
            <v>B</v>
          </cell>
          <cell r="J64">
            <v>1.51</v>
          </cell>
          <cell r="K64">
            <v>10</v>
          </cell>
          <cell r="L64">
            <v>3.976</v>
          </cell>
          <cell r="M64">
            <v>13</v>
          </cell>
        </row>
        <row r="65">
          <cell r="D65" t="str">
            <v>Arturs Baltais</v>
          </cell>
          <cell r="F65" t="str">
            <v>A</v>
          </cell>
          <cell r="G65">
            <v>2.578</v>
          </cell>
          <cell r="H65">
            <v>1</v>
          </cell>
          <cell r="I65" t="str">
            <v>C</v>
          </cell>
          <cell r="J65">
            <v>2.29</v>
          </cell>
          <cell r="K65">
            <v>4</v>
          </cell>
          <cell r="L65">
            <v>4.868</v>
          </cell>
          <cell r="M65">
            <v>5</v>
          </cell>
        </row>
        <row r="66">
          <cell r="D66" t="str">
            <v>Kārlis Goldmanis</v>
          </cell>
          <cell r="F66" t="str">
            <v>C</v>
          </cell>
          <cell r="G66">
            <v>1.572</v>
          </cell>
          <cell r="H66">
            <v>5</v>
          </cell>
          <cell r="I66" t="str">
            <v>A</v>
          </cell>
          <cell r="J66">
            <v>2.968</v>
          </cell>
          <cell r="K66">
            <v>1</v>
          </cell>
          <cell r="L66">
            <v>4.54</v>
          </cell>
          <cell r="M66">
            <v>6</v>
          </cell>
        </row>
        <row r="67">
          <cell r="D67" t="str">
            <v>Niks Feldmanis</v>
          </cell>
          <cell r="L67">
            <v>0</v>
          </cell>
          <cell r="M67">
            <v>0</v>
          </cell>
        </row>
        <row r="68">
          <cell r="L68">
            <v>0</v>
          </cell>
          <cell r="M68">
            <v>0</v>
          </cell>
        </row>
        <row r="70">
          <cell r="C70" t="str">
            <v>C.ALBULA- ALŪKSNE 2</v>
          </cell>
          <cell r="D70" t="str">
            <v>Māris Lietuvietis</v>
          </cell>
          <cell r="F70" t="str">
            <v>A</v>
          </cell>
          <cell r="G70">
            <v>1.49</v>
          </cell>
          <cell r="H70">
            <v>8</v>
          </cell>
          <cell r="I70" t="str">
            <v>C</v>
          </cell>
          <cell r="J70">
            <v>1.348</v>
          </cell>
          <cell r="K70">
            <v>13</v>
          </cell>
          <cell r="L70">
            <v>2.838</v>
          </cell>
          <cell r="M70">
            <v>21</v>
          </cell>
        </row>
        <row r="71">
          <cell r="D71" t="str">
            <v>Andris Jerums</v>
          </cell>
          <cell r="F71" t="str">
            <v>B</v>
          </cell>
          <cell r="G71">
            <v>1.922</v>
          </cell>
          <cell r="H71">
            <v>5</v>
          </cell>
          <cell r="I71" t="str">
            <v>B</v>
          </cell>
          <cell r="J71">
            <v>3.188</v>
          </cell>
          <cell r="K71">
            <v>1</v>
          </cell>
          <cell r="L71">
            <v>5.11</v>
          </cell>
          <cell r="M71">
            <v>6</v>
          </cell>
        </row>
        <row r="72">
          <cell r="D72" t="str">
            <v>Andis Bukalders</v>
          </cell>
          <cell r="F72" t="str">
            <v>C</v>
          </cell>
          <cell r="G72">
            <v>1.064</v>
          </cell>
          <cell r="H72">
            <v>11</v>
          </cell>
          <cell r="I72" t="str">
            <v>A</v>
          </cell>
          <cell r="J72">
            <v>1.356</v>
          </cell>
          <cell r="K72">
            <v>7</v>
          </cell>
          <cell r="L72">
            <v>2.42</v>
          </cell>
          <cell r="M72">
            <v>18</v>
          </cell>
        </row>
        <row r="73">
          <cell r="D73" t="str">
            <v>Nauris Drelnieks</v>
          </cell>
          <cell r="L73">
            <v>0</v>
          </cell>
          <cell r="M73">
            <v>0</v>
          </cell>
        </row>
        <row r="74">
          <cell r="L74">
            <v>0</v>
          </cell>
          <cell r="M74">
            <v>0</v>
          </cell>
        </row>
        <row r="76">
          <cell r="C76" t="str">
            <v>HVZ</v>
          </cell>
          <cell r="D76" t="str">
            <v>Normunds Grabovskis</v>
          </cell>
          <cell r="F76" t="str">
            <v>A</v>
          </cell>
          <cell r="G76">
            <v>1.87</v>
          </cell>
          <cell r="H76">
            <v>4</v>
          </cell>
          <cell r="I76" t="str">
            <v>A</v>
          </cell>
          <cell r="J76">
            <v>1.286</v>
          </cell>
          <cell r="K76">
            <v>9</v>
          </cell>
          <cell r="L76">
            <v>3.156</v>
          </cell>
          <cell r="M76">
            <v>13</v>
          </cell>
        </row>
        <row r="77">
          <cell r="D77" t="str">
            <v>Juris Greitāns</v>
          </cell>
          <cell r="F77" t="str">
            <v>B</v>
          </cell>
          <cell r="G77">
            <v>1.472</v>
          </cell>
          <cell r="H77">
            <v>8</v>
          </cell>
          <cell r="I77" t="str">
            <v>B</v>
          </cell>
          <cell r="J77">
            <v>1.694</v>
          </cell>
          <cell r="K77">
            <v>8</v>
          </cell>
          <cell r="L77">
            <v>3.166</v>
          </cell>
          <cell r="M77">
            <v>16</v>
          </cell>
        </row>
        <row r="78">
          <cell r="D78" t="str">
            <v>Vladislavs Tolmačovs</v>
          </cell>
          <cell r="F78" t="str">
            <v>C</v>
          </cell>
          <cell r="G78">
            <v>1.176</v>
          </cell>
          <cell r="H78">
            <v>8</v>
          </cell>
          <cell r="I78" t="str">
            <v>C</v>
          </cell>
          <cell r="J78">
            <v>2.888</v>
          </cell>
          <cell r="K78">
            <v>1</v>
          </cell>
          <cell r="L78">
            <v>4.064</v>
          </cell>
          <cell r="M78">
            <v>9</v>
          </cell>
        </row>
        <row r="79">
          <cell r="L79">
            <v>0</v>
          </cell>
          <cell r="M79">
            <v>0</v>
          </cell>
        </row>
        <row r="80">
          <cell r="L80">
            <v>0</v>
          </cell>
          <cell r="M80">
            <v>0</v>
          </cell>
        </row>
        <row r="82">
          <cell r="C82" t="str">
            <v>RATTER BAITS</v>
          </cell>
          <cell r="D82" t="str">
            <v>Aldis Vārna</v>
          </cell>
          <cell r="F82" t="str">
            <v>B</v>
          </cell>
          <cell r="G82">
            <v>2.626</v>
          </cell>
          <cell r="H82">
            <v>2</v>
          </cell>
          <cell r="I82" t="str">
            <v>C</v>
          </cell>
          <cell r="J82">
            <v>1.914</v>
          </cell>
          <cell r="K82">
            <v>7</v>
          </cell>
          <cell r="L82">
            <v>4.54</v>
          </cell>
          <cell r="M82">
            <v>9</v>
          </cell>
        </row>
        <row r="83">
          <cell r="D83" t="str">
            <v>Raimonds Kinerts</v>
          </cell>
          <cell r="F83" t="str">
            <v>C</v>
          </cell>
          <cell r="G83">
            <v>2.162</v>
          </cell>
          <cell r="H83">
            <v>3</v>
          </cell>
          <cell r="I83" t="str">
            <v>A</v>
          </cell>
          <cell r="J83">
            <v>1.892</v>
          </cell>
          <cell r="K83">
            <v>3</v>
          </cell>
          <cell r="L83">
            <v>4.054</v>
          </cell>
          <cell r="M83">
            <v>6</v>
          </cell>
        </row>
        <row r="84">
          <cell r="D84" t="str">
            <v>Ingars Ūdris</v>
          </cell>
          <cell r="F84" t="str">
            <v>A</v>
          </cell>
          <cell r="G84">
            <v>1.826</v>
          </cell>
          <cell r="H84">
            <v>6</v>
          </cell>
          <cell r="I84" t="str">
            <v>B</v>
          </cell>
          <cell r="J84">
            <v>1.71</v>
          </cell>
          <cell r="K84">
            <v>7</v>
          </cell>
          <cell r="L84">
            <v>3.536</v>
          </cell>
          <cell r="M84">
            <v>13</v>
          </cell>
        </row>
        <row r="85">
          <cell r="L85">
            <v>0</v>
          </cell>
          <cell r="M85">
            <v>0</v>
          </cell>
        </row>
        <row r="86">
          <cell r="L86">
            <v>0</v>
          </cell>
          <cell r="M86">
            <v>0</v>
          </cell>
        </row>
        <row r="88">
          <cell r="C88" t="str">
            <v>PANSIJA</v>
          </cell>
          <cell r="D88" t="str">
            <v>Artūrs Berdinskis</v>
          </cell>
          <cell r="F88" t="str">
            <v>B</v>
          </cell>
          <cell r="G88">
            <v>2.296</v>
          </cell>
          <cell r="H88">
            <v>4</v>
          </cell>
          <cell r="I88" t="str">
            <v>A</v>
          </cell>
          <cell r="J88">
            <v>1.64</v>
          </cell>
          <cell r="K88">
            <v>4</v>
          </cell>
          <cell r="L88">
            <v>3.936</v>
          </cell>
          <cell r="M88">
            <v>8</v>
          </cell>
        </row>
        <row r="89">
          <cell r="D89" t="str">
            <v>Andis Vecvērdiņš</v>
          </cell>
          <cell r="F89" t="str">
            <v>A</v>
          </cell>
          <cell r="G89">
            <v>1.86</v>
          </cell>
          <cell r="H89">
            <v>5</v>
          </cell>
          <cell r="I89" t="str">
            <v>C</v>
          </cell>
          <cell r="J89">
            <v>1.422</v>
          </cell>
          <cell r="K89">
            <v>12</v>
          </cell>
          <cell r="L89">
            <v>3.282</v>
          </cell>
          <cell r="M89">
            <v>17</v>
          </cell>
        </row>
        <row r="90">
          <cell r="D90" t="str">
            <v>Arnolds Grebežnieks</v>
          </cell>
          <cell r="F90" t="str">
            <v>C</v>
          </cell>
          <cell r="G90">
            <v>1.218</v>
          </cell>
          <cell r="H90">
            <v>7</v>
          </cell>
          <cell r="I90" t="str">
            <v>B</v>
          </cell>
          <cell r="J90">
            <v>1.94</v>
          </cell>
          <cell r="K90">
            <v>4</v>
          </cell>
          <cell r="L90">
            <v>3.158</v>
          </cell>
          <cell r="M90">
            <v>11</v>
          </cell>
        </row>
        <row r="91">
          <cell r="D91" t="str">
            <v>rez. Juris Šeibo</v>
          </cell>
          <cell r="L91">
            <v>0</v>
          </cell>
          <cell r="M91">
            <v>0</v>
          </cell>
        </row>
        <row r="92">
          <cell r="L92">
            <v>0</v>
          </cell>
          <cell r="M92">
            <v>0</v>
          </cell>
        </row>
        <row r="93">
          <cell r="L93">
            <v>0</v>
          </cell>
          <cell r="M93">
            <v>0</v>
          </cell>
        </row>
        <row r="94">
          <cell r="C94" t="str">
            <v>SARKANIE VILKI</v>
          </cell>
          <cell r="D94" t="str">
            <v>Andris Turkins</v>
          </cell>
          <cell r="F94" t="str">
            <v>A</v>
          </cell>
          <cell r="G94">
            <v>0.802</v>
          </cell>
          <cell r="H94">
            <v>12</v>
          </cell>
          <cell r="I94" t="str">
            <v>A</v>
          </cell>
          <cell r="J94">
            <v>1.254</v>
          </cell>
          <cell r="K94">
            <v>10</v>
          </cell>
          <cell r="L94">
            <v>2.056</v>
          </cell>
          <cell r="M94">
            <v>22</v>
          </cell>
        </row>
        <row r="95">
          <cell r="D95" t="str">
            <v>Jānis Gailītis </v>
          </cell>
          <cell r="F95" t="str">
            <v>C</v>
          </cell>
          <cell r="G95">
            <v>2.766</v>
          </cell>
          <cell r="H95">
            <v>1</v>
          </cell>
          <cell r="I95" t="str">
            <v>C</v>
          </cell>
          <cell r="J95">
            <v>1.92</v>
          </cell>
          <cell r="K95">
            <v>6</v>
          </cell>
          <cell r="L95">
            <v>4.686</v>
          </cell>
          <cell r="M95">
            <v>7</v>
          </cell>
        </row>
        <row r="96">
          <cell r="D96" t="str">
            <v>Marianna Galakrodzeniece</v>
          </cell>
          <cell r="F96" t="str">
            <v>B</v>
          </cell>
          <cell r="G96">
            <v>1.112</v>
          </cell>
          <cell r="H96">
            <v>11</v>
          </cell>
          <cell r="I96" t="str">
            <v>B</v>
          </cell>
          <cell r="J96">
            <v>1.47</v>
          </cell>
          <cell r="K96">
            <v>11</v>
          </cell>
          <cell r="L96">
            <v>2.582</v>
          </cell>
          <cell r="M96">
            <v>22</v>
          </cell>
        </row>
        <row r="97">
          <cell r="D97" t="str">
            <v>Valdis Barūklis</v>
          </cell>
          <cell r="L97">
            <v>0</v>
          </cell>
          <cell r="M97">
            <v>0</v>
          </cell>
        </row>
        <row r="98">
          <cell r="L98">
            <v>0</v>
          </cell>
          <cell r="M98">
            <v>0</v>
          </cell>
        </row>
        <row r="100">
          <cell r="C100" t="str">
            <v>Ar Makšķeri 2</v>
          </cell>
          <cell r="D100" t="str">
            <v>Jānis Ratseps</v>
          </cell>
          <cell r="H100">
            <v>16</v>
          </cell>
          <cell r="K100">
            <v>16</v>
          </cell>
          <cell r="L100">
            <v>0</v>
          </cell>
          <cell r="M100">
            <v>32</v>
          </cell>
        </row>
        <row r="101">
          <cell r="D101" t="str">
            <v>Aigars Golmeisters</v>
          </cell>
          <cell r="H101">
            <v>16</v>
          </cell>
          <cell r="K101">
            <v>16</v>
          </cell>
          <cell r="L101">
            <v>0</v>
          </cell>
          <cell r="M101">
            <v>32</v>
          </cell>
        </row>
        <row r="102">
          <cell r="D102" t="str">
            <v>Guntis Elbergs</v>
          </cell>
          <cell r="H102">
            <v>16</v>
          </cell>
          <cell r="K102">
            <v>16</v>
          </cell>
          <cell r="L102">
            <v>0</v>
          </cell>
          <cell r="M102">
            <v>32</v>
          </cell>
        </row>
        <row r="103">
          <cell r="D103" t="str">
            <v>Jānis Zariņš</v>
          </cell>
          <cell r="L103">
            <v>0</v>
          </cell>
          <cell r="M103">
            <v>0</v>
          </cell>
        </row>
        <row r="104">
          <cell r="L104">
            <v>0</v>
          </cell>
          <cell r="M104">
            <v>0</v>
          </cell>
        </row>
        <row r="106">
          <cell r="C106" t="str">
            <v>FISHING Fanatic</v>
          </cell>
          <cell r="D106" t="str">
            <v>Ignas Briedaitis</v>
          </cell>
          <cell r="H106">
            <v>16</v>
          </cell>
          <cell r="K106">
            <v>16</v>
          </cell>
          <cell r="L106">
            <v>0</v>
          </cell>
          <cell r="M106">
            <v>32</v>
          </cell>
        </row>
        <row r="107">
          <cell r="D107" t="str">
            <v>Gintarie Makauskaite</v>
          </cell>
          <cell r="H107">
            <v>16</v>
          </cell>
          <cell r="K107">
            <v>16</v>
          </cell>
          <cell r="L107">
            <v>0</v>
          </cell>
          <cell r="M107">
            <v>32</v>
          </cell>
        </row>
        <row r="108">
          <cell r="D108" t="str">
            <v>Egidius Kilčauskas</v>
          </cell>
          <cell r="H108">
            <v>16</v>
          </cell>
          <cell r="K108">
            <v>16</v>
          </cell>
          <cell r="L108">
            <v>0</v>
          </cell>
          <cell r="M108">
            <v>32</v>
          </cell>
        </row>
        <row r="109">
          <cell r="L109">
            <v>0</v>
          </cell>
          <cell r="M109">
            <v>0</v>
          </cell>
        </row>
        <row r="110">
          <cell r="L110">
            <v>0</v>
          </cell>
          <cell r="M11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"/>
      <sheetName val="Sekt-1.p"/>
      <sheetName val="Sekt_prot_1"/>
      <sheetName val="Kom_1_p"/>
      <sheetName val="Ind_1_p"/>
      <sheetName val="Sekt-2.p"/>
      <sheetName val="Sekt_prot_2"/>
      <sheetName val="Kom_2_p"/>
      <sheetName val="Ind_2_p"/>
      <sheetName val="Sekt-3.p"/>
      <sheetName val="Sekt_prot_3"/>
      <sheetName val="Kom_3_p"/>
      <sheetName val="Ind_3_p"/>
      <sheetName val="kopv_komandas"/>
      <sheetName val="kopsav_indiviuāli"/>
    </sheetNames>
    <sheetDataSet>
      <sheetData sheetId="1">
        <row r="2">
          <cell r="D2" t="str">
            <v>LR 2023.gada čempionāts zemledus makšķerēšanā</v>
          </cell>
        </row>
        <row r="3">
          <cell r="D3" t="str">
            <v>2023.gada 14-15.janvāris, Balvi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K57"/>
  <sheetViews>
    <sheetView tabSelected="1" zoomScale="80" zoomScaleNormal="80" zoomScalePageLayoutView="0" workbookViewId="0" topLeftCell="C1">
      <pane ySplit="6" topLeftCell="A37" activePane="bottomLeft" state="frozen"/>
      <selection pane="topLeft" activeCell="A1" sqref="A1"/>
      <selection pane="bottomLeft" activeCell="J46" sqref="J46"/>
    </sheetView>
  </sheetViews>
  <sheetFormatPr defaultColWidth="9.140625" defaultRowHeight="12.75"/>
  <cols>
    <col min="1" max="1" width="3.421875" style="0" customWidth="1"/>
    <col min="2" max="2" width="4.57421875" style="36" customWidth="1"/>
    <col min="3" max="3" width="25.8515625" style="0" customWidth="1"/>
    <col min="4" max="4" width="22.57421875" style="0" customWidth="1"/>
    <col min="5" max="5" width="7.57421875" style="0" customWidth="1"/>
    <col min="6" max="6" width="9.00390625" style="0" customWidth="1"/>
    <col min="7" max="7" width="4.140625" style="2" customWidth="1"/>
    <col min="8" max="8" width="4.57421875" style="0" customWidth="1"/>
    <col min="9" max="9" width="25.57421875" style="0" customWidth="1"/>
    <col min="10" max="10" width="22.57421875" style="0" customWidth="1"/>
    <col min="11" max="12" width="7.57421875" style="0" customWidth="1"/>
    <col min="13" max="13" width="3.421875" style="2" customWidth="1"/>
    <col min="14" max="14" width="4.57421875" style="0" customWidth="1"/>
    <col min="15" max="15" width="25.57421875" style="0" customWidth="1"/>
    <col min="16" max="16" width="22.57421875" style="0" customWidth="1"/>
    <col min="17" max="18" width="7.57421875" style="0" customWidth="1"/>
    <col min="19" max="19" width="7.140625" style="0" hidden="1" customWidth="1"/>
    <col min="20" max="20" width="4.8515625" style="0" hidden="1" customWidth="1"/>
    <col min="21" max="21" width="18.00390625" style="0" hidden="1" customWidth="1"/>
    <col min="22" max="22" width="27.00390625" style="0" hidden="1" customWidth="1"/>
    <col min="23" max="24" width="7.57421875" style="0" hidden="1" customWidth="1"/>
    <col min="25" max="25" width="4.140625" style="0" hidden="1" customWidth="1"/>
    <col min="26" max="26" width="4.8515625" style="0" hidden="1" customWidth="1"/>
    <col min="27" max="27" width="17.8515625" style="0" hidden="1" customWidth="1"/>
    <col min="28" max="28" width="27.00390625" style="0" hidden="1" customWidth="1"/>
    <col min="29" max="30" width="7.57421875" style="0" hidden="1" customWidth="1"/>
    <col min="31" max="31" width="7.140625" style="0" customWidth="1"/>
    <col min="32" max="32" width="4.8515625" style="0" hidden="1" customWidth="1"/>
    <col min="33" max="33" width="17.8515625" style="0" hidden="1" customWidth="1"/>
    <col min="34" max="34" width="26.8515625" style="0" hidden="1" customWidth="1"/>
    <col min="35" max="36" width="7.57421875" style="0" hidden="1" customWidth="1"/>
    <col min="37" max="37" width="4.140625" style="0" hidden="1" customWidth="1"/>
  </cols>
  <sheetData>
    <row r="1" ht="6" customHeight="1"/>
    <row r="2" spans="3:6" ht="15">
      <c r="C2" s="5"/>
      <c r="D2" s="40" t="s">
        <v>107</v>
      </c>
      <c r="E2" s="5"/>
      <c r="F2" s="5"/>
    </row>
    <row r="3" ht="12">
      <c r="D3" s="31" t="s">
        <v>108</v>
      </c>
    </row>
    <row r="4" ht="6" customHeight="1"/>
    <row r="5" ht="12.75">
      <c r="D5" s="3" t="s">
        <v>25</v>
      </c>
    </row>
    <row r="6" spans="4:28" ht="12">
      <c r="D6" s="37" t="s">
        <v>38</v>
      </c>
      <c r="J6" s="37" t="s">
        <v>39</v>
      </c>
      <c r="P6" s="37" t="s">
        <v>41</v>
      </c>
      <c r="U6" s="10"/>
      <c r="V6" s="37" t="s">
        <v>42</v>
      </c>
      <c r="Z6" s="10"/>
      <c r="AB6" s="37" t="s">
        <v>43</v>
      </c>
    </row>
    <row r="7" spans="14:37" ht="12">
      <c r="N7" s="36"/>
      <c r="S7" s="2"/>
      <c r="Y7" s="2"/>
      <c r="Z7" s="36"/>
      <c r="AE7" s="2"/>
      <c r="AK7" s="2"/>
    </row>
    <row r="8" spans="4:37" ht="12">
      <c r="D8" s="33" t="s">
        <v>40</v>
      </c>
      <c r="J8" s="33" t="s">
        <v>40</v>
      </c>
      <c r="N8" s="36"/>
      <c r="P8" s="33" t="s">
        <v>40</v>
      </c>
      <c r="S8" s="2"/>
      <c r="V8" s="33" t="s">
        <v>40</v>
      </c>
      <c r="Y8" s="2"/>
      <c r="Z8" s="36"/>
      <c r="AB8" s="33" t="s">
        <v>40</v>
      </c>
      <c r="AE8" s="2"/>
      <c r="AH8" s="33" t="s">
        <v>40</v>
      </c>
      <c r="AK8" s="2"/>
    </row>
    <row r="9" spans="2:37" s="136" customFormat="1" ht="21" customHeight="1">
      <c r="B9" s="124" t="s">
        <v>0</v>
      </c>
      <c r="C9" s="124" t="s">
        <v>33</v>
      </c>
      <c r="D9" s="124" t="s">
        <v>26</v>
      </c>
      <c r="E9" s="124" t="s">
        <v>3</v>
      </c>
      <c r="F9" s="124" t="s">
        <v>4</v>
      </c>
      <c r="G9" s="125"/>
      <c r="H9" s="124" t="s">
        <v>0</v>
      </c>
      <c r="I9" s="124" t="s">
        <v>33</v>
      </c>
      <c r="J9" s="124" t="s">
        <v>26</v>
      </c>
      <c r="K9" s="124" t="s">
        <v>3</v>
      </c>
      <c r="L9" s="124" t="s">
        <v>4</v>
      </c>
      <c r="M9" s="125"/>
      <c r="N9" s="124" t="s">
        <v>0</v>
      </c>
      <c r="O9" s="124" t="s">
        <v>33</v>
      </c>
      <c r="P9" s="124" t="s">
        <v>26</v>
      </c>
      <c r="Q9" s="124" t="s">
        <v>3</v>
      </c>
      <c r="R9" s="124" t="s">
        <v>4</v>
      </c>
      <c r="S9" s="125"/>
      <c r="T9" s="124" t="s">
        <v>0</v>
      </c>
      <c r="U9" s="124" t="s">
        <v>33</v>
      </c>
      <c r="V9" s="124" t="s">
        <v>26</v>
      </c>
      <c r="W9" s="124" t="s">
        <v>3</v>
      </c>
      <c r="X9" s="124" t="s">
        <v>4</v>
      </c>
      <c r="Y9" s="125"/>
      <c r="Z9" s="124" t="s">
        <v>0</v>
      </c>
      <c r="AA9" s="124" t="s">
        <v>33</v>
      </c>
      <c r="AB9" s="124" t="s">
        <v>26</v>
      </c>
      <c r="AC9" s="124" t="s">
        <v>3</v>
      </c>
      <c r="AD9" s="124" t="s">
        <v>4</v>
      </c>
      <c r="AE9" s="125"/>
      <c r="AF9" s="124" t="s">
        <v>0</v>
      </c>
      <c r="AG9" s="124" t="s">
        <v>33</v>
      </c>
      <c r="AH9" s="124" t="s">
        <v>26</v>
      </c>
      <c r="AI9" s="124" t="s">
        <v>3</v>
      </c>
      <c r="AJ9" s="124" t="s">
        <v>4</v>
      </c>
      <c r="AK9" s="125"/>
    </row>
    <row r="10" spans="2:37" ht="21.75" customHeight="1">
      <c r="B10" s="54">
        <v>1</v>
      </c>
      <c r="C10" s="87" t="s">
        <v>75</v>
      </c>
      <c r="D10" s="72" t="s">
        <v>99</v>
      </c>
      <c r="E10" s="62">
        <v>3.364</v>
      </c>
      <c r="F10" s="127">
        <f>_xlfn.RANK.EQ(E10,E$10:E$28,0)</f>
        <v>2</v>
      </c>
      <c r="G10" s="55"/>
      <c r="H10" s="72">
        <v>1</v>
      </c>
      <c r="I10" s="87" t="s">
        <v>75</v>
      </c>
      <c r="J10" s="68" t="s">
        <v>100</v>
      </c>
      <c r="K10" s="62">
        <v>2.704</v>
      </c>
      <c r="L10" s="127">
        <f>_xlfn.RANK.EQ(K10,K$10:K$28,0)</f>
        <v>2</v>
      </c>
      <c r="M10" s="55"/>
      <c r="N10" s="72">
        <v>1</v>
      </c>
      <c r="O10" s="128" t="s">
        <v>75</v>
      </c>
      <c r="P10" s="72" t="s">
        <v>60</v>
      </c>
      <c r="Q10" s="62">
        <v>1.468</v>
      </c>
      <c r="R10" s="127">
        <f>_xlfn.RANK.EQ(Q10,Q$10:Q$28,0)</f>
        <v>2</v>
      </c>
      <c r="S10" s="55"/>
      <c r="T10" s="72">
        <v>1</v>
      </c>
      <c r="U10" s="82"/>
      <c r="V10" s="117"/>
      <c r="W10" s="114"/>
      <c r="X10" s="127" t="e">
        <f>_xlfn.RANK.EQ(W10,W$10:W$24,0)</f>
        <v>#N/A</v>
      </c>
      <c r="Y10" s="55"/>
      <c r="Z10" s="54">
        <v>1</v>
      </c>
      <c r="AA10" s="82"/>
      <c r="AB10" s="118"/>
      <c r="AC10" s="115"/>
      <c r="AD10" s="127" t="e">
        <f>_xlfn.RANK.EQ(AC10,AC$10:AC$24,0)</f>
        <v>#N/A</v>
      </c>
      <c r="AE10" s="55"/>
      <c r="AF10" s="54">
        <v>1</v>
      </c>
      <c r="AG10" s="35"/>
      <c r="AH10" s="59"/>
      <c r="AI10" s="60"/>
      <c r="AJ10" s="61"/>
      <c r="AK10" s="2"/>
    </row>
    <row r="11" spans="2:37" ht="21.75" customHeight="1">
      <c r="B11" s="54">
        <v>2</v>
      </c>
      <c r="C11" s="87" t="s">
        <v>8</v>
      </c>
      <c r="D11" s="72" t="s">
        <v>44</v>
      </c>
      <c r="E11" s="62">
        <v>1.096</v>
      </c>
      <c r="F11" s="127">
        <f aca="true" t="shared" si="0" ref="F11:F28">_xlfn.RANK.EQ(E11,E$10:E$28,0)</f>
        <v>16</v>
      </c>
      <c r="G11" s="55"/>
      <c r="H11" s="72">
        <v>2</v>
      </c>
      <c r="I11" s="87" t="s">
        <v>8</v>
      </c>
      <c r="J11" s="72" t="s">
        <v>45</v>
      </c>
      <c r="K11" s="62">
        <v>0.836</v>
      </c>
      <c r="L11" s="127">
        <f aca="true" t="shared" si="1" ref="L11:L28">_xlfn.RANK.EQ(K11,K$10:K$28,0)</f>
        <v>14</v>
      </c>
      <c r="M11" s="55"/>
      <c r="N11" s="72">
        <v>2</v>
      </c>
      <c r="O11" s="87" t="s">
        <v>8</v>
      </c>
      <c r="P11" s="72" t="s">
        <v>62</v>
      </c>
      <c r="Q11" s="62">
        <v>0.648</v>
      </c>
      <c r="R11" s="127">
        <f aca="true" t="shared" si="2" ref="R11:R28">_xlfn.RANK.EQ(Q11,Q$10:Q$28,0)</f>
        <v>13</v>
      </c>
      <c r="S11" s="55"/>
      <c r="T11" s="72">
        <v>2</v>
      </c>
      <c r="U11" s="79"/>
      <c r="V11" s="117"/>
      <c r="W11" s="114"/>
      <c r="X11" s="127" t="e">
        <f aca="true" t="shared" si="3" ref="X11:X24">_xlfn.RANK.EQ(W11,W$10:W$24,0)</f>
        <v>#N/A</v>
      </c>
      <c r="Y11" s="55"/>
      <c r="Z11" s="54">
        <v>2</v>
      </c>
      <c r="AA11" s="79"/>
      <c r="AB11" s="117"/>
      <c r="AC11" s="115"/>
      <c r="AD11" s="127" t="e">
        <f aca="true" t="shared" si="4" ref="AD11:AD24">_xlfn.RANK.EQ(AC11,AC$10:AC$24,0)</f>
        <v>#N/A</v>
      </c>
      <c r="AE11" s="55"/>
      <c r="AF11" s="54">
        <v>2</v>
      </c>
      <c r="AG11" s="35"/>
      <c r="AH11" s="59"/>
      <c r="AI11" s="62"/>
      <c r="AJ11" s="60"/>
      <c r="AK11" s="2"/>
    </row>
    <row r="12" spans="2:37" ht="21.75" customHeight="1">
      <c r="B12" s="54">
        <v>3</v>
      </c>
      <c r="C12" s="87" t="s">
        <v>109</v>
      </c>
      <c r="D12" s="72" t="s">
        <v>56</v>
      </c>
      <c r="E12" s="62">
        <v>2.468</v>
      </c>
      <c r="F12" s="127">
        <f t="shared" si="0"/>
        <v>3</v>
      </c>
      <c r="G12" s="55"/>
      <c r="H12" s="72">
        <v>3</v>
      </c>
      <c r="I12" s="87" t="s">
        <v>109</v>
      </c>
      <c r="J12" s="72" t="s">
        <v>110</v>
      </c>
      <c r="K12" s="62">
        <v>1.816</v>
      </c>
      <c r="L12" s="127">
        <f t="shared" si="1"/>
        <v>5</v>
      </c>
      <c r="M12" s="55"/>
      <c r="N12" s="72">
        <v>3</v>
      </c>
      <c r="O12" s="128" t="s">
        <v>109</v>
      </c>
      <c r="P12" s="72" t="s">
        <v>89</v>
      </c>
      <c r="Q12" s="62">
        <v>1.103</v>
      </c>
      <c r="R12" s="127">
        <f t="shared" si="2"/>
        <v>7</v>
      </c>
      <c r="S12" s="55"/>
      <c r="T12" s="72">
        <v>3</v>
      </c>
      <c r="U12" s="82"/>
      <c r="V12" s="118"/>
      <c r="W12" s="115"/>
      <c r="X12" s="127" t="e">
        <f t="shared" si="3"/>
        <v>#N/A</v>
      </c>
      <c r="Y12" s="55"/>
      <c r="Z12" s="54">
        <v>3</v>
      </c>
      <c r="AA12" s="82"/>
      <c r="AB12" s="118"/>
      <c r="AC12" s="115"/>
      <c r="AD12" s="127" t="e">
        <f t="shared" si="4"/>
        <v>#N/A</v>
      </c>
      <c r="AE12" s="55"/>
      <c r="AF12" s="54">
        <v>3</v>
      </c>
      <c r="AG12" s="35"/>
      <c r="AH12" s="59"/>
      <c r="AI12" s="54"/>
      <c r="AJ12" s="60"/>
      <c r="AK12" s="2"/>
    </row>
    <row r="13" spans="2:37" ht="21.75" customHeight="1">
      <c r="B13" s="54">
        <v>4</v>
      </c>
      <c r="C13" s="87" t="s">
        <v>83</v>
      </c>
      <c r="D13" s="72" t="s">
        <v>72</v>
      </c>
      <c r="E13" s="62">
        <v>1.902</v>
      </c>
      <c r="F13" s="127">
        <f t="shared" si="0"/>
        <v>9</v>
      </c>
      <c r="G13" s="55"/>
      <c r="H13" s="72">
        <v>4</v>
      </c>
      <c r="I13" s="87" t="s">
        <v>83</v>
      </c>
      <c r="J13" s="72" t="s">
        <v>47</v>
      </c>
      <c r="K13" s="62">
        <v>2.428</v>
      </c>
      <c r="L13" s="127">
        <f t="shared" si="1"/>
        <v>3</v>
      </c>
      <c r="M13" s="55"/>
      <c r="N13" s="72">
        <v>4</v>
      </c>
      <c r="O13" s="126" t="s">
        <v>83</v>
      </c>
      <c r="P13" s="72" t="s">
        <v>46</v>
      </c>
      <c r="Q13" s="62">
        <v>1.538</v>
      </c>
      <c r="R13" s="127">
        <f t="shared" si="2"/>
        <v>1</v>
      </c>
      <c r="S13" s="55"/>
      <c r="T13" s="72">
        <v>4</v>
      </c>
      <c r="U13" s="79"/>
      <c r="V13" s="119"/>
      <c r="W13" s="115"/>
      <c r="X13" s="127" t="e">
        <f t="shared" si="3"/>
        <v>#N/A</v>
      </c>
      <c r="Y13" s="55"/>
      <c r="Z13" s="54">
        <v>4</v>
      </c>
      <c r="AA13" s="79"/>
      <c r="AB13" s="119"/>
      <c r="AC13" s="114"/>
      <c r="AD13" s="127" t="e">
        <f t="shared" si="4"/>
        <v>#N/A</v>
      </c>
      <c r="AE13" s="55"/>
      <c r="AF13" s="54">
        <v>4</v>
      </c>
      <c r="AG13" s="35"/>
      <c r="AH13" s="59"/>
      <c r="AI13" s="54"/>
      <c r="AJ13" s="60"/>
      <c r="AK13" s="2"/>
    </row>
    <row r="14" spans="2:37" ht="21.75" customHeight="1">
      <c r="B14" s="54">
        <v>5</v>
      </c>
      <c r="C14" s="128" t="s">
        <v>111</v>
      </c>
      <c r="D14" s="72" t="s">
        <v>106</v>
      </c>
      <c r="E14" s="62">
        <v>3.836</v>
      </c>
      <c r="F14" s="127">
        <f t="shared" si="0"/>
        <v>1</v>
      </c>
      <c r="G14" s="64"/>
      <c r="H14" s="72">
        <v>5</v>
      </c>
      <c r="I14" s="87" t="s">
        <v>111</v>
      </c>
      <c r="J14" s="72" t="s">
        <v>49</v>
      </c>
      <c r="K14" s="62">
        <v>2.37</v>
      </c>
      <c r="L14" s="127">
        <f t="shared" si="1"/>
        <v>4</v>
      </c>
      <c r="M14" s="55"/>
      <c r="N14" s="72">
        <v>5</v>
      </c>
      <c r="O14" s="87" t="s">
        <v>111</v>
      </c>
      <c r="P14" s="72" t="s">
        <v>105</v>
      </c>
      <c r="Q14" s="62">
        <v>0.604</v>
      </c>
      <c r="R14" s="127">
        <f t="shared" si="2"/>
        <v>14</v>
      </c>
      <c r="S14" s="64"/>
      <c r="T14" s="72">
        <v>5</v>
      </c>
      <c r="U14" s="79"/>
      <c r="V14" s="121"/>
      <c r="W14" s="114"/>
      <c r="X14" s="127" t="e">
        <f t="shared" si="3"/>
        <v>#N/A</v>
      </c>
      <c r="Y14" s="55"/>
      <c r="Z14" s="54">
        <v>5</v>
      </c>
      <c r="AA14" s="79"/>
      <c r="AB14" s="118"/>
      <c r="AC14" s="114"/>
      <c r="AD14" s="127" t="e">
        <f t="shared" si="4"/>
        <v>#N/A</v>
      </c>
      <c r="AE14" s="64"/>
      <c r="AF14" s="54">
        <v>5</v>
      </c>
      <c r="AG14" s="35"/>
      <c r="AH14" s="59"/>
      <c r="AI14" s="54"/>
      <c r="AJ14" s="60"/>
      <c r="AK14" s="2"/>
    </row>
    <row r="15" spans="2:37" ht="21.75" customHeight="1">
      <c r="B15" s="54">
        <v>6</v>
      </c>
      <c r="C15" s="87" t="s">
        <v>101</v>
      </c>
      <c r="D15" s="72" t="s">
        <v>82</v>
      </c>
      <c r="E15" s="62">
        <v>1.994</v>
      </c>
      <c r="F15" s="127">
        <f t="shared" si="0"/>
        <v>6</v>
      </c>
      <c r="G15" s="55"/>
      <c r="H15" s="72">
        <v>6</v>
      </c>
      <c r="I15" s="87" t="s">
        <v>101</v>
      </c>
      <c r="J15" s="72" t="s">
        <v>104</v>
      </c>
      <c r="K15" s="62">
        <v>1.706</v>
      </c>
      <c r="L15" s="127">
        <f t="shared" si="1"/>
        <v>7</v>
      </c>
      <c r="M15" s="55"/>
      <c r="N15" s="72">
        <v>6</v>
      </c>
      <c r="O15" s="126" t="s">
        <v>101</v>
      </c>
      <c r="P15" s="72" t="s">
        <v>102</v>
      </c>
      <c r="Q15" s="62">
        <v>1.42</v>
      </c>
      <c r="R15" s="127">
        <f t="shared" si="2"/>
        <v>3</v>
      </c>
      <c r="S15" s="55"/>
      <c r="T15" s="72">
        <v>6</v>
      </c>
      <c r="U15" s="79"/>
      <c r="V15" s="120"/>
      <c r="W15" s="114"/>
      <c r="X15" s="127" t="e">
        <f t="shared" si="3"/>
        <v>#N/A</v>
      </c>
      <c r="Y15" s="55"/>
      <c r="Z15" s="54">
        <v>6</v>
      </c>
      <c r="AA15" s="79"/>
      <c r="AB15" s="119"/>
      <c r="AC15" s="115"/>
      <c r="AD15" s="127" t="e">
        <f t="shared" si="4"/>
        <v>#N/A</v>
      </c>
      <c r="AE15" s="55"/>
      <c r="AF15" s="54">
        <v>6</v>
      </c>
      <c r="AG15" s="35"/>
      <c r="AH15" s="59"/>
      <c r="AI15" s="62"/>
      <c r="AJ15" s="54"/>
      <c r="AK15" s="2"/>
    </row>
    <row r="16" spans="2:37" ht="21.75" customHeight="1">
      <c r="B16" s="54">
        <v>7</v>
      </c>
      <c r="C16" s="87" t="s">
        <v>30</v>
      </c>
      <c r="D16" s="129" t="s">
        <v>94</v>
      </c>
      <c r="E16" s="62">
        <v>1.936</v>
      </c>
      <c r="F16" s="127">
        <f t="shared" si="0"/>
        <v>8</v>
      </c>
      <c r="G16" s="55"/>
      <c r="H16" s="72">
        <v>7</v>
      </c>
      <c r="I16" s="87" t="s">
        <v>30</v>
      </c>
      <c r="J16" s="129" t="s">
        <v>51</v>
      </c>
      <c r="K16" s="62">
        <v>1.796</v>
      </c>
      <c r="L16" s="127">
        <f t="shared" si="1"/>
        <v>6</v>
      </c>
      <c r="M16" s="55"/>
      <c r="N16" s="72">
        <v>7</v>
      </c>
      <c r="O16" s="87" t="s">
        <v>30</v>
      </c>
      <c r="P16" s="129" t="s">
        <v>59</v>
      </c>
      <c r="Q16" s="62">
        <v>1.104</v>
      </c>
      <c r="R16" s="127">
        <f t="shared" si="2"/>
        <v>6</v>
      </c>
      <c r="S16" s="55"/>
      <c r="T16" s="72">
        <v>7</v>
      </c>
      <c r="U16" s="79"/>
      <c r="V16" s="117"/>
      <c r="W16" s="115"/>
      <c r="X16" s="127" t="e">
        <f t="shared" si="3"/>
        <v>#N/A</v>
      </c>
      <c r="Y16" s="55"/>
      <c r="Z16" s="54">
        <v>7</v>
      </c>
      <c r="AA16" s="79"/>
      <c r="AB16" s="118"/>
      <c r="AC16" s="114"/>
      <c r="AD16" s="127" t="e">
        <f t="shared" si="4"/>
        <v>#N/A</v>
      </c>
      <c r="AE16" s="55"/>
      <c r="AF16" s="54">
        <v>7</v>
      </c>
      <c r="AG16" s="35"/>
      <c r="AH16" s="63"/>
      <c r="AI16" s="54"/>
      <c r="AJ16" s="60"/>
      <c r="AK16" s="2"/>
    </row>
    <row r="17" spans="2:37" ht="21.75" customHeight="1">
      <c r="B17" s="54">
        <v>8</v>
      </c>
      <c r="C17" s="87" t="s">
        <v>112</v>
      </c>
      <c r="D17" s="72" t="s">
        <v>80</v>
      </c>
      <c r="E17" s="62">
        <v>1.582</v>
      </c>
      <c r="F17" s="127">
        <f t="shared" si="0"/>
        <v>10</v>
      </c>
      <c r="G17" s="55"/>
      <c r="H17" s="72">
        <v>8</v>
      </c>
      <c r="I17" s="87" t="s">
        <v>112</v>
      </c>
      <c r="J17" s="72" t="s">
        <v>78</v>
      </c>
      <c r="K17" s="62">
        <v>1.452</v>
      </c>
      <c r="L17" s="127">
        <f t="shared" si="1"/>
        <v>10</v>
      </c>
      <c r="M17" s="55"/>
      <c r="N17" s="72">
        <v>8</v>
      </c>
      <c r="O17" s="87" t="s">
        <v>112</v>
      </c>
      <c r="P17" s="72" t="s">
        <v>81</v>
      </c>
      <c r="Q17" s="62">
        <v>1.102</v>
      </c>
      <c r="R17" s="127">
        <f t="shared" si="2"/>
        <v>8</v>
      </c>
      <c r="S17" s="55"/>
      <c r="T17" s="72">
        <v>8</v>
      </c>
      <c r="U17" s="79"/>
      <c r="V17" s="120"/>
      <c r="W17" s="115"/>
      <c r="X17" s="127" t="e">
        <f t="shared" si="3"/>
        <v>#N/A</v>
      </c>
      <c r="Y17" s="55"/>
      <c r="Z17" s="54">
        <v>8</v>
      </c>
      <c r="AA17" s="79"/>
      <c r="AB17" s="120"/>
      <c r="AC17" s="114"/>
      <c r="AD17" s="127" t="e">
        <f t="shared" si="4"/>
        <v>#N/A</v>
      </c>
      <c r="AE17" s="55"/>
      <c r="AF17" s="54">
        <v>8</v>
      </c>
      <c r="AG17" s="35"/>
      <c r="AH17" s="58"/>
      <c r="AI17" s="62"/>
      <c r="AJ17" s="60"/>
      <c r="AK17" s="2"/>
    </row>
    <row r="18" spans="2:37" ht="21.75" customHeight="1">
      <c r="B18" s="54">
        <v>9</v>
      </c>
      <c r="C18" s="87" t="s">
        <v>113</v>
      </c>
      <c r="D18" s="72" t="s">
        <v>114</v>
      </c>
      <c r="E18" s="62">
        <v>1.984</v>
      </c>
      <c r="F18" s="127">
        <f t="shared" si="0"/>
        <v>7</v>
      </c>
      <c r="G18" s="55"/>
      <c r="H18" s="72">
        <v>9</v>
      </c>
      <c r="I18" s="87" t="s">
        <v>113</v>
      </c>
      <c r="J18" s="72" t="s">
        <v>103</v>
      </c>
      <c r="K18" s="62">
        <v>3.912</v>
      </c>
      <c r="L18" s="127">
        <f t="shared" si="1"/>
        <v>1</v>
      </c>
      <c r="M18" s="55"/>
      <c r="N18" s="72">
        <v>9</v>
      </c>
      <c r="O18" s="87" t="s">
        <v>113</v>
      </c>
      <c r="P18" s="72" t="s">
        <v>98</v>
      </c>
      <c r="Q18" s="62">
        <v>0.662</v>
      </c>
      <c r="R18" s="127">
        <f t="shared" si="2"/>
        <v>12</v>
      </c>
      <c r="S18" s="55"/>
      <c r="T18" s="72">
        <v>9</v>
      </c>
      <c r="U18" s="79"/>
      <c r="V18" s="121"/>
      <c r="W18" s="114"/>
      <c r="X18" s="127" t="e">
        <f t="shared" si="3"/>
        <v>#N/A</v>
      </c>
      <c r="Y18" s="55"/>
      <c r="Z18" s="54">
        <v>9</v>
      </c>
      <c r="AA18" s="79"/>
      <c r="AB18" s="120"/>
      <c r="AC18" s="115"/>
      <c r="AD18" s="127" t="e">
        <f t="shared" si="4"/>
        <v>#N/A</v>
      </c>
      <c r="AE18" s="55"/>
      <c r="AF18" s="54">
        <v>9</v>
      </c>
      <c r="AG18" s="35"/>
      <c r="AH18" s="59"/>
      <c r="AI18" s="54"/>
      <c r="AJ18" s="54"/>
      <c r="AK18" s="2"/>
    </row>
    <row r="19" spans="2:37" ht="21.75" customHeight="1">
      <c r="B19" s="54">
        <v>10</v>
      </c>
      <c r="C19" s="128" t="s">
        <v>95</v>
      </c>
      <c r="D19" s="129" t="s">
        <v>97</v>
      </c>
      <c r="E19" s="62">
        <v>2.19</v>
      </c>
      <c r="F19" s="127">
        <f t="shared" si="0"/>
        <v>5</v>
      </c>
      <c r="G19" s="55"/>
      <c r="H19" s="72">
        <v>10</v>
      </c>
      <c r="I19" s="87" t="s">
        <v>95</v>
      </c>
      <c r="J19" s="129" t="s">
        <v>96</v>
      </c>
      <c r="K19" s="62">
        <v>1.234</v>
      </c>
      <c r="L19" s="127">
        <f t="shared" si="1"/>
        <v>11</v>
      </c>
      <c r="M19" s="55"/>
      <c r="N19" s="72">
        <v>10</v>
      </c>
      <c r="O19" s="87" t="s">
        <v>95</v>
      </c>
      <c r="P19" s="129" t="s">
        <v>115</v>
      </c>
      <c r="Q19" s="62">
        <v>0.282</v>
      </c>
      <c r="R19" s="127">
        <f t="shared" si="2"/>
        <v>17</v>
      </c>
      <c r="S19" s="55"/>
      <c r="T19" s="72">
        <v>10</v>
      </c>
      <c r="U19" s="82"/>
      <c r="V19" s="103"/>
      <c r="W19" s="115"/>
      <c r="X19" s="127" t="e">
        <f t="shared" si="3"/>
        <v>#N/A</v>
      </c>
      <c r="Y19" s="55"/>
      <c r="Z19" s="54">
        <v>10</v>
      </c>
      <c r="AA19" s="82"/>
      <c r="AB19" s="116"/>
      <c r="AC19" s="114"/>
      <c r="AD19" s="127" t="e">
        <f t="shared" si="4"/>
        <v>#N/A</v>
      </c>
      <c r="AE19" s="55"/>
      <c r="AF19" s="54">
        <v>10</v>
      </c>
      <c r="AG19" s="35"/>
      <c r="AH19" s="59"/>
      <c r="AI19" s="54"/>
      <c r="AJ19" s="54"/>
      <c r="AK19" s="2"/>
    </row>
    <row r="20" spans="2:37" ht="21.75" customHeight="1">
      <c r="B20" s="54">
        <v>11</v>
      </c>
      <c r="C20" s="126" t="s">
        <v>90</v>
      </c>
      <c r="D20" s="129" t="s">
        <v>93</v>
      </c>
      <c r="E20" s="62">
        <v>1.396</v>
      </c>
      <c r="F20" s="127">
        <f t="shared" si="0"/>
        <v>14</v>
      </c>
      <c r="G20" s="55"/>
      <c r="H20" s="72">
        <v>11</v>
      </c>
      <c r="I20" s="126" t="s">
        <v>90</v>
      </c>
      <c r="J20" s="129" t="s">
        <v>91</v>
      </c>
      <c r="K20" s="62">
        <v>1.026</v>
      </c>
      <c r="L20" s="127">
        <f t="shared" si="1"/>
        <v>12</v>
      </c>
      <c r="M20" s="55"/>
      <c r="N20" s="72">
        <v>11</v>
      </c>
      <c r="O20" s="126" t="s">
        <v>90</v>
      </c>
      <c r="P20" s="129" t="s">
        <v>92</v>
      </c>
      <c r="Q20" s="62">
        <v>0.068</v>
      </c>
      <c r="R20" s="127">
        <f t="shared" si="2"/>
        <v>18</v>
      </c>
      <c r="S20" s="55"/>
      <c r="T20" s="72">
        <v>11</v>
      </c>
      <c r="U20" s="82"/>
      <c r="V20" s="104"/>
      <c r="W20" s="115"/>
      <c r="X20" s="127" t="e">
        <f t="shared" si="3"/>
        <v>#N/A</v>
      </c>
      <c r="Y20" s="55"/>
      <c r="Z20" s="54">
        <v>11</v>
      </c>
      <c r="AA20" s="82"/>
      <c r="AB20" s="104"/>
      <c r="AC20" s="114"/>
      <c r="AD20" s="127" t="e">
        <f t="shared" si="4"/>
        <v>#N/A</v>
      </c>
      <c r="AE20" s="55"/>
      <c r="AF20" s="54">
        <v>11</v>
      </c>
      <c r="AG20" s="35"/>
      <c r="AH20" s="58"/>
      <c r="AI20" s="54"/>
      <c r="AJ20" s="54"/>
      <c r="AK20" s="2"/>
    </row>
    <row r="21" spans="2:37" ht="21.75" customHeight="1">
      <c r="B21" s="54">
        <v>12</v>
      </c>
      <c r="C21" s="126" t="s">
        <v>116</v>
      </c>
      <c r="D21" s="72" t="s">
        <v>87</v>
      </c>
      <c r="E21" s="62">
        <v>1.576</v>
      </c>
      <c r="F21" s="127">
        <f t="shared" si="0"/>
        <v>11</v>
      </c>
      <c r="G21" s="55"/>
      <c r="H21" s="72">
        <v>12</v>
      </c>
      <c r="I21" s="126" t="s">
        <v>116</v>
      </c>
      <c r="J21" s="72" t="s">
        <v>88</v>
      </c>
      <c r="K21" s="62">
        <v>0.41</v>
      </c>
      <c r="L21" s="127">
        <f t="shared" si="1"/>
        <v>17</v>
      </c>
      <c r="M21" s="55"/>
      <c r="N21" s="72">
        <v>12</v>
      </c>
      <c r="O21" s="126" t="s">
        <v>116</v>
      </c>
      <c r="P21" s="72" t="s">
        <v>117</v>
      </c>
      <c r="Q21" s="62">
        <v>0.578</v>
      </c>
      <c r="R21" s="127">
        <f t="shared" si="2"/>
        <v>15</v>
      </c>
      <c r="S21" s="55"/>
      <c r="T21" s="72">
        <v>12</v>
      </c>
      <c r="U21" s="82"/>
      <c r="V21" s="68"/>
      <c r="W21" s="115"/>
      <c r="X21" s="127" t="e">
        <f t="shared" si="3"/>
        <v>#N/A</v>
      </c>
      <c r="Y21" s="55"/>
      <c r="Z21" s="54">
        <v>12</v>
      </c>
      <c r="AA21" s="82"/>
      <c r="AB21" s="68"/>
      <c r="AC21" s="114"/>
      <c r="AD21" s="127" t="e">
        <f t="shared" si="4"/>
        <v>#N/A</v>
      </c>
      <c r="AE21" s="55"/>
      <c r="AF21" s="54">
        <v>12</v>
      </c>
      <c r="AG21" s="35"/>
      <c r="AH21" s="59"/>
      <c r="AI21" s="54"/>
      <c r="AJ21" s="61"/>
      <c r="AK21" s="2"/>
    </row>
    <row r="22" spans="2:37" ht="21.75" customHeight="1">
      <c r="B22" s="54">
        <v>13</v>
      </c>
      <c r="C22" s="87" t="s">
        <v>118</v>
      </c>
      <c r="D22" s="129" t="s">
        <v>119</v>
      </c>
      <c r="E22" s="62">
        <v>1.46</v>
      </c>
      <c r="F22" s="127">
        <f t="shared" si="0"/>
        <v>13</v>
      </c>
      <c r="G22" s="55"/>
      <c r="H22" s="72">
        <v>13</v>
      </c>
      <c r="I22" s="87" t="s">
        <v>118</v>
      </c>
      <c r="J22" s="129" t="s">
        <v>120</v>
      </c>
      <c r="K22" s="62">
        <v>0.776</v>
      </c>
      <c r="L22" s="127">
        <f t="shared" si="1"/>
        <v>16</v>
      </c>
      <c r="M22" s="55"/>
      <c r="N22" s="72">
        <v>13</v>
      </c>
      <c r="O22" s="87" t="s">
        <v>118</v>
      </c>
      <c r="P22" s="129" t="s">
        <v>121</v>
      </c>
      <c r="Q22" s="62">
        <v>0.808</v>
      </c>
      <c r="R22" s="127">
        <f t="shared" si="2"/>
        <v>9</v>
      </c>
      <c r="S22" s="55"/>
      <c r="T22" s="72">
        <v>13</v>
      </c>
      <c r="U22" s="79"/>
      <c r="V22" s="85"/>
      <c r="W22" s="81"/>
      <c r="X22" s="127" t="e">
        <f t="shared" si="3"/>
        <v>#N/A</v>
      </c>
      <c r="Y22" s="55"/>
      <c r="Z22" s="54">
        <v>13</v>
      </c>
      <c r="AA22" s="79"/>
      <c r="AB22" s="85"/>
      <c r="AC22" s="81"/>
      <c r="AD22" s="127" t="e">
        <f t="shared" si="4"/>
        <v>#N/A</v>
      </c>
      <c r="AE22" s="55"/>
      <c r="AF22" s="54">
        <v>13</v>
      </c>
      <c r="AG22" s="35"/>
      <c r="AH22" s="59"/>
      <c r="AI22" s="54"/>
      <c r="AJ22" s="54"/>
      <c r="AK22" s="2"/>
    </row>
    <row r="23" spans="2:37" ht="21.75" customHeight="1">
      <c r="B23" s="54">
        <v>14</v>
      </c>
      <c r="C23" s="87" t="s">
        <v>122</v>
      </c>
      <c r="D23" s="72" t="s">
        <v>123</v>
      </c>
      <c r="E23" s="62">
        <v>1.19</v>
      </c>
      <c r="F23" s="127">
        <f t="shared" si="0"/>
        <v>15</v>
      </c>
      <c r="G23" s="64"/>
      <c r="H23" s="72">
        <v>14</v>
      </c>
      <c r="I23" s="87" t="s">
        <v>122</v>
      </c>
      <c r="J23" s="72" t="s">
        <v>124</v>
      </c>
      <c r="K23" s="62">
        <v>1.658</v>
      </c>
      <c r="L23" s="127">
        <f t="shared" si="1"/>
        <v>8</v>
      </c>
      <c r="M23" s="55"/>
      <c r="N23" s="72">
        <v>14</v>
      </c>
      <c r="O23" s="87" t="s">
        <v>122</v>
      </c>
      <c r="P23" s="72" t="s">
        <v>86</v>
      </c>
      <c r="Q23" s="62">
        <v>0.672</v>
      </c>
      <c r="R23" s="127">
        <f t="shared" si="2"/>
        <v>11</v>
      </c>
      <c r="S23" s="64"/>
      <c r="T23" s="72">
        <v>14</v>
      </c>
      <c r="U23" s="79"/>
      <c r="V23" s="68"/>
      <c r="W23" s="81"/>
      <c r="X23" s="127" t="e">
        <f t="shared" si="3"/>
        <v>#N/A</v>
      </c>
      <c r="Y23" s="55"/>
      <c r="Z23" s="54">
        <v>14</v>
      </c>
      <c r="AA23" s="79"/>
      <c r="AB23" s="68"/>
      <c r="AC23" s="81"/>
      <c r="AD23" s="127" t="e">
        <f t="shared" si="4"/>
        <v>#N/A</v>
      </c>
      <c r="AE23" s="64"/>
      <c r="AF23" s="54">
        <v>14</v>
      </c>
      <c r="AG23" s="35"/>
      <c r="AH23" s="59"/>
      <c r="AI23" s="54"/>
      <c r="AJ23" s="54"/>
      <c r="AK23" s="2"/>
    </row>
    <row r="24" spans="2:37" ht="21.75" customHeight="1">
      <c r="B24" s="54">
        <v>15</v>
      </c>
      <c r="C24" s="87" t="s">
        <v>125</v>
      </c>
      <c r="D24" s="72" t="s">
        <v>126</v>
      </c>
      <c r="E24" s="62">
        <v>2.45</v>
      </c>
      <c r="F24" s="127">
        <f t="shared" si="0"/>
        <v>4</v>
      </c>
      <c r="G24" s="55"/>
      <c r="H24" s="54">
        <v>15</v>
      </c>
      <c r="I24" s="87" t="s">
        <v>125</v>
      </c>
      <c r="J24" s="72" t="s">
        <v>127</v>
      </c>
      <c r="K24" s="62">
        <v>1.648</v>
      </c>
      <c r="L24" s="127">
        <f t="shared" si="1"/>
        <v>9</v>
      </c>
      <c r="M24" s="55"/>
      <c r="N24" s="54">
        <v>15</v>
      </c>
      <c r="O24" s="87" t="s">
        <v>125</v>
      </c>
      <c r="P24" s="72" t="s">
        <v>128</v>
      </c>
      <c r="Q24" s="62">
        <v>1.234</v>
      </c>
      <c r="R24" s="127">
        <f t="shared" si="2"/>
        <v>4</v>
      </c>
      <c r="S24" s="55"/>
      <c r="T24" s="54">
        <v>15</v>
      </c>
      <c r="U24" s="87"/>
      <c r="V24" s="65"/>
      <c r="W24" s="67"/>
      <c r="X24" s="127" t="e">
        <f t="shared" si="3"/>
        <v>#N/A</v>
      </c>
      <c r="Y24" s="55"/>
      <c r="Z24" s="54">
        <v>15</v>
      </c>
      <c r="AA24" s="79"/>
      <c r="AB24" s="65"/>
      <c r="AC24" s="67"/>
      <c r="AD24" s="127" t="e">
        <f t="shared" si="4"/>
        <v>#N/A</v>
      </c>
      <c r="AE24" s="55"/>
      <c r="AF24" s="54">
        <v>15</v>
      </c>
      <c r="AG24" s="35"/>
      <c r="AH24" s="59"/>
      <c r="AI24" s="54"/>
      <c r="AJ24" s="60"/>
      <c r="AK24" s="2"/>
    </row>
    <row r="25" spans="2:37" ht="21.75" customHeight="1">
      <c r="B25" s="8">
        <v>16</v>
      </c>
      <c r="C25" s="145" t="s">
        <v>129</v>
      </c>
      <c r="D25" s="72" t="s">
        <v>84</v>
      </c>
      <c r="E25" s="62">
        <v>0.848</v>
      </c>
      <c r="F25" s="127">
        <f t="shared" si="0"/>
        <v>17</v>
      </c>
      <c r="G25" s="55"/>
      <c r="H25" s="8">
        <v>16</v>
      </c>
      <c r="I25" s="126" t="s">
        <v>129</v>
      </c>
      <c r="J25" s="72" t="s">
        <v>85</v>
      </c>
      <c r="K25" s="62">
        <v>0.394</v>
      </c>
      <c r="L25" s="127">
        <f t="shared" si="1"/>
        <v>18</v>
      </c>
      <c r="M25" s="55"/>
      <c r="N25" s="8">
        <v>16</v>
      </c>
      <c r="O25" s="126" t="s">
        <v>129</v>
      </c>
      <c r="P25" s="72" t="s">
        <v>130</v>
      </c>
      <c r="Q25" s="62">
        <v>0.746</v>
      </c>
      <c r="R25" s="127">
        <f t="shared" si="2"/>
        <v>10</v>
      </c>
      <c r="S25" s="55"/>
      <c r="T25" s="8">
        <v>16</v>
      </c>
      <c r="U25" s="54"/>
      <c r="V25" s="58"/>
      <c r="W25" s="54"/>
      <c r="X25" s="54"/>
      <c r="Y25" s="55"/>
      <c r="Z25" s="8">
        <v>16</v>
      </c>
      <c r="AA25" s="54"/>
      <c r="AB25" s="58"/>
      <c r="AC25" s="54"/>
      <c r="AD25" s="86"/>
      <c r="AE25" s="55"/>
      <c r="AF25" s="54">
        <v>16</v>
      </c>
      <c r="AG25" s="54"/>
      <c r="AH25" s="58"/>
      <c r="AI25" s="54"/>
      <c r="AJ25" s="54"/>
      <c r="AK25" s="2"/>
    </row>
    <row r="26" spans="2:37" ht="21.75" customHeight="1">
      <c r="B26" s="8">
        <v>17</v>
      </c>
      <c r="C26" s="87" t="s">
        <v>131</v>
      </c>
      <c r="D26" s="72" t="s">
        <v>132</v>
      </c>
      <c r="E26" s="62">
        <v>1.526</v>
      </c>
      <c r="F26" s="127">
        <f t="shared" si="0"/>
        <v>12</v>
      </c>
      <c r="G26" s="55"/>
      <c r="H26" s="8">
        <v>17</v>
      </c>
      <c r="I26" s="87" t="s">
        <v>131</v>
      </c>
      <c r="J26" s="72" t="s">
        <v>55</v>
      </c>
      <c r="K26" s="62">
        <v>0.998</v>
      </c>
      <c r="L26" s="127">
        <f t="shared" si="1"/>
        <v>13</v>
      </c>
      <c r="M26" s="55"/>
      <c r="N26" s="8">
        <v>17</v>
      </c>
      <c r="O26" s="87" t="s">
        <v>131</v>
      </c>
      <c r="P26" s="72" t="s">
        <v>133</v>
      </c>
      <c r="Q26" s="62">
        <v>1.194</v>
      </c>
      <c r="R26" s="127">
        <f t="shared" si="2"/>
        <v>5</v>
      </c>
      <c r="S26" s="55"/>
      <c r="T26" s="8">
        <v>17</v>
      </c>
      <c r="U26" s="54"/>
      <c r="V26" s="59"/>
      <c r="W26" s="54"/>
      <c r="X26" s="54"/>
      <c r="Y26" s="55"/>
      <c r="Z26" s="8">
        <v>17</v>
      </c>
      <c r="AA26" s="54"/>
      <c r="AB26" s="59"/>
      <c r="AC26" s="54"/>
      <c r="AD26" s="86"/>
      <c r="AE26" s="55"/>
      <c r="AF26" s="54">
        <v>17</v>
      </c>
      <c r="AG26" s="54"/>
      <c r="AH26" s="59"/>
      <c r="AI26" s="54"/>
      <c r="AJ26" s="54"/>
      <c r="AK26" s="2"/>
    </row>
    <row r="27" spans="2:29" ht="21.75" customHeight="1">
      <c r="B27" s="8">
        <v>18</v>
      </c>
      <c r="C27" s="87" t="s">
        <v>134</v>
      </c>
      <c r="D27" s="72" t="s">
        <v>135</v>
      </c>
      <c r="E27" s="62">
        <v>0.11</v>
      </c>
      <c r="F27" s="127">
        <f t="shared" si="0"/>
        <v>19</v>
      </c>
      <c r="G27" s="55"/>
      <c r="H27" s="8">
        <v>18</v>
      </c>
      <c r="I27" s="87" t="s">
        <v>134</v>
      </c>
      <c r="J27" s="72" t="s">
        <v>136</v>
      </c>
      <c r="K27" s="62">
        <v>0.13</v>
      </c>
      <c r="L27" s="127">
        <f t="shared" si="1"/>
        <v>19</v>
      </c>
      <c r="M27" s="55"/>
      <c r="N27" s="8">
        <v>18</v>
      </c>
      <c r="O27" s="87" t="s">
        <v>134</v>
      </c>
      <c r="P27" s="72" t="s">
        <v>137</v>
      </c>
      <c r="Q27" s="62">
        <v>0.032</v>
      </c>
      <c r="R27" s="127">
        <f t="shared" si="2"/>
        <v>19</v>
      </c>
      <c r="S27" s="2"/>
      <c r="T27" s="2"/>
      <c r="U27" s="25"/>
      <c r="V27" s="2"/>
      <c r="W27" s="24"/>
      <c r="X27" s="2"/>
      <c r="Y27" s="2"/>
      <c r="Z27" s="15"/>
      <c r="AA27" s="2"/>
      <c r="AB27" s="2"/>
      <c r="AC27" s="2"/>
    </row>
    <row r="28" spans="2:28" ht="21.75" customHeight="1">
      <c r="B28" s="8">
        <v>19</v>
      </c>
      <c r="C28" s="87" t="s">
        <v>138</v>
      </c>
      <c r="D28" s="144" t="s">
        <v>139</v>
      </c>
      <c r="E28" s="62">
        <v>0.738</v>
      </c>
      <c r="F28" s="127">
        <f t="shared" si="0"/>
        <v>18</v>
      </c>
      <c r="H28" s="8">
        <v>19</v>
      </c>
      <c r="I28" s="87" t="s">
        <v>138</v>
      </c>
      <c r="J28" s="144" t="s">
        <v>140</v>
      </c>
      <c r="K28" s="62">
        <v>0.828</v>
      </c>
      <c r="L28" s="127">
        <f t="shared" si="1"/>
        <v>15</v>
      </c>
      <c r="N28" s="8">
        <v>19</v>
      </c>
      <c r="O28" s="87" t="s">
        <v>138</v>
      </c>
      <c r="P28" s="144" t="s">
        <v>141</v>
      </c>
      <c r="Q28" s="62">
        <v>0.32</v>
      </c>
      <c r="R28" s="127">
        <f t="shared" si="2"/>
        <v>16</v>
      </c>
      <c r="V28" s="36" t="str">
        <f>V6</f>
        <v>Sektors D</v>
      </c>
      <c r="AB28" s="36" t="str">
        <f>AB6</f>
        <v>Sektors E</v>
      </c>
    </row>
    <row r="30" spans="2:28" ht="12">
      <c r="B30" s="19"/>
      <c r="C30" s="2"/>
      <c r="D30" s="33" t="s">
        <v>37</v>
      </c>
      <c r="E30" s="2"/>
      <c r="F30" s="2"/>
      <c r="J30" s="33" t="s">
        <v>37</v>
      </c>
      <c r="P30" s="33" t="s">
        <v>37</v>
      </c>
      <c r="U30" s="2"/>
      <c r="V30" s="33" t="s">
        <v>37</v>
      </c>
      <c r="Z30" s="2"/>
      <c r="AB30" s="33" t="s">
        <v>37</v>
      </c>
    </row>
    <row r="31" spans="2:37" s="136" customFormat="1" ht="21" customHeight="1">
      <c r="B31" s="124" t="s">
        <v>0</v>
      </c>
      <c r="C31" s="124" t="s">
        <v>33</v>
      </c>
      <c r="D31" s="124" t="s">
        <v>26</v>
      </c>
      <c r="E31" s="124" t="s">
        <v>3</v>
      </c>
      <c r="F31" s="124" t="s">
        <v>4</v>
      </c>
      <c r="G31" s="125"/>
      <c r="H31" s="124" t="s">
        <v>0</v>
      </c>
      <c r="I31" s="124" t="s">
        <v>33</v>
      </c>
      <c r="J31" s="124" t="s">
        <v>26</v>
      </c>
      <c r="K31" s="124" t="s">
        <v>3</v>
      </c>
      <c r="L31" s="124" t="s">
        <v>4</v>
      </c>
      <c r="M31" s="125"/>
      <c r="N31" s="124" t="s">
        <v>0</v>
      </c>
      <c r="O31" s="124" t="s">
        <v>33</v>
      </c>
      <c r="P31" s="124" t="s">
        <v>26</v>
      </c>
      <c r="Q31" s="124" t="s">
        <v>3</v>
      </c>
      <c r="R31" s="124" t="s">
        <v>4</v>
      </c>
      <c r="S31" s="125"/>
      <c r="T31" s="124" t="s">
        <v>0</v>
      </c>
      <c r="U31" s="124" t="s">
        <v>33</v>
      </c>
      <c r="V31" s="124" t="s">
        <v>26</v>
      </c>
      <c r="W31" s="124" t="s">
        <v>3</v>
      </c>
      <c r="X31" s="124" t="s">
        <v>4</v>
      </c>
      <c r="Y31" s="125"/>
      <c r="Z31" s="124" t="s">
        <v>0</v>
      </c>
      <c r="AA31" s="124" t="s">
        <v>33</v>
      </c>
      <c r="AB31" s="124" t="s">
        <v>26</v>
      </c>
      <c r="AC31" s="124" t="s">
        <v>3</v>
      </c>
      <c r="AD31" s="124" t="s">
        <v>4</v>
      </c>
      <c r="AE31" s="125"/>
      <c r="AF31" s="124" t="s">
        <v>0</v>
      </c>
      <c r="AG31" s="124" t="s">
        <v>33</v>
      </c>
      <c r="AH31" s="124" t="s">
        <v>26</v>
      </c>
      <c r="AI31" s="124" t="s">
        <v>3</v>
      </c>
      <c r="AJ31" s="124" t="s">
        <v>4</v>
      </c>
      <c r="AK31" s="125"/>
    </row>
    <row r="32" spans="2:37" ht="20.25" customHeight="1">
      <c r="B32" s="54">
        <v>1</v>
      </c>
      <c r="C32" s="79" t="s">
        <v>75</v>
      </c>
      <c r="D32" s="72" t="s">
        <v>99</v>
      </c>
      <c r="E32" s="62">
        <v>1.144</v>
      </c>
      <c r="F32" s="127">
        <v>9</v>
      </c>
      <c r="G32" s="55"/>
      <c r="H32" s="72">
        <v>1</v>
      </c>
      <c r="I32" s="99" t="s">
        <v>75</v>
      </c>
      <c r="J32" s="72" t="s">
        <v>60</v>
      </c>
      <c r="K32" s="62">
        <v>2.24</v>
      </c>
      <c r="L32" s="127">
        <v>1</v>
      </c>
      <c r="M32" s="55"/>
      <c r="N32" s="72">
        <v>1</v>
      </c>
      <c r="O32" s="79" t="s">
        <v>75</v>
      </c>
      <c r="P32" s="68" t="s">
        <v>100</v>
      </c>
      <c r="Q32" s="62">
        <v>1.84</v>
      </c>
      <c r="R32" s="127">
        <v>8</v>
      </c>
      <c r="S32" s="55"/>
      <c r="T32" s="72">
        <v>1</v>
      </c>
      <c r="U32" s="82" t="s">
        <v>69</v>
      </c>
      <c r="V32" s="117" t="s">
        <v>65</v>
      </c>
      <c r="W32" s="67">
        <v>2.427</v>
      </c>
      <c r="X32" s="86">
        <f aca="true" t="shared" si="5" ref="X32:X44">RANK(W32,$W$32:$W$44)</f>
        <v>9</v>
      </c>
      <c r="Y32" s="55"/>
      <c r="Z32" s="54">
        <v>1</v>
      </c>
      <c r="AA32" s="82" t="s">
        <v>69</v>
      </c>
      <c r="AB32" s="118" t="s">
        <v>64</v>
      </c>
      <c r="AC32" s="67">
        <v>4.386</v>
      </c>
      <c r="AD32" s="86">
        <f aca="true" t="shared" si="6" ref="AD32:AD44">RANK(AC32,$AC$32:$AC$44)</f>
        <v>2</v>
      </c>
      <c r="AE32" s="55"/>
      <c r="AF32" s="54">
        <v>1</v>
      </c>
      <c r="AG32" s="35"/>
      <c r="AH32" s="59"/>
      <c r="AI32" s="60"/>
      <c r="AJ32" s="61"/>
      <c r="AK32" s="2"/>
    </row>
    <row r="33" spans="2:37" ht="20.25" customHeight="1">
      <c r="B33" s="54">
        <v>2</v>
      </c>
      <c r="C33" s="79" t="s">
        <v>8</v>
      </c>
      <c r="D33" s="72" t="s">
        <v>44</v>
      </c>
      <c r="E33" s="62">
        <v>1.848</v>
      </c>
      <c r="F33" s="127">
        <v>2</v>
      </c>
      <c r="G33" s="55"/>
      <c r="H33" s="72">
        <v>2</v>
      </c>
      <c r="I33" s="79" t="s">
        <v>8</v>
      </c>
      <c r="J33" s="72" t="s">
        <v>45</v>
      </c>
      <c r="K33" s="62">
        <v>1.578</v>
      </c>
      <c r="L33" s="127">
        <v>4</v>
      </c>
      <c r="M33" s="55"/>
      <c r="N33" s="72">
        <v>2</v>
      </c>
      <c r="O33" s="79" t="s">
        <v>8</v>
      </c>
      <c r="P33" s="72" t="s">
        <v>62</v>
      </c>
      <c r="Q33" s="62">
        <v>1.63</v>
      </c>
      <c r="R33" s="127">
        <v>10</v>
      </c>
      <c r="S33" s="55"/>
      <c r="T33" s="72">
        <v>2</v>
      </c>
      <c r="U33" s="79" t="s">
        <v>70</v>
      </c>
      <c r="V33" s="117" t="s">
        <v>48</v>
      </c>
      <c r="W33" s="67">
        <v>3.884</v>
      </c>
      <c r="X33" s="86">
        <f t="shared" si="5"/>
        <v>2</v>
      </c>
      <c r="Y33" s="55"/>
      <c r="Z33" s="54">
        <v>2</v>
      </c>
      <c r="AA33" s="79" t="s">
        <v>70</v>
      </c>
      <c r="AB33" s="117" t="s">
        <v>49</v>
      </c>
      <c r="AC33" s="67">
        <v>3.426</v>
      </c>
      <c r="AD33" s="86">
        <f t="shared" si="6"/>
        <v>5</v>
      </c>
      <c r="AE33" s="55"/>
      <c r="AF33" s="54">
        <v>2</v>
      </c>
      <c r="AG33" s="35"/>
      <c r="AH33" s="59"/>
      <c r="AI33" s="62"/>
      <c r="AJ33" s="60"/>
      <c r="AK33" s="2"/>
    </row>
    <row r="34" spans="2:37" ht="20.25" customHeight="1">
      <c r="B34" s="54">
        <v>3</v>
      </c>
      <c r="C34" s="79" t="s">
        <v>109</v>
      </c>
      <c r="D34" s="72" t="s">
        <v>110</v>
      </c>
      <c r="E34" s="62">
        <v>0.904</v>
      </c>
      <c r="F34" s="127">
        <v>13</v>
      </c>
      <c r="G34" s="55"/>
      <c r="H34" s="72">
        <v>3</v>
      </c>
      <c r="I34" s="79" t="s">
        <v>109</v>
      </c>
      <c r="J34" s="72" t="s">
        <v>56</v>
      </c>
      <c r="K34" s="62">
        <v>1.56</v>
      </c>
      <c r="L34" s="127">
        <v>6</v>
      </c>
      <c r="M34" s="55"/>
      <c r="N34" s="72">
        <v>3</v>
      </c>
      <c r="O34" s="99" t="s">
        <v>109</v>
      </c>
      <c r="P34" s="72" t="s">
        <v>89</v>
      </c>
      <c r="Q34" s="62">
        <v>2.326</v>
      </c>
      <c r="R34" s="127">
        <v>3</v>
      </c>
      <c r="S34" s="55"/>
      <c r="T34" s="72">
        <v>3</v>
      </c>
      <c r="U34" s="79" t="s">
        <v>8</v>
      </c>
      <c r="V34" s="118" t="s">
        <v>44</v>
      </c>
      <c r="W34" s="67">
        <v>2.883</v>
      </c>
      <c r="X34" s="86">
        <f t="shared" si="5"/>
        <v>7</v>
      </c>
      <c r="Y34" s="55"/>
      <c r="Z34" s="54">
        <v>3</v>
      </c>
      <c r="AA34" s="82" t="s">
        <v>8</v>
      </c>
      <c r="AB34" s="118" t="s">
        <v>71</v>
      </c>
      <c r="AC34" s="67">
        <v>4.767</v>
      </c>
      <c r="AD34" s="86">
        <f t="shared" si="6"/>
        <v>1</v>
      </c>
      <c r="AE34" s="55"/>
      <c r="AF34" s="54">
        <v>3</v>
      </c>
      <c r="AG34" s="35"/>
      <c r="AH34" s="59"/>
      <c r="AI34" s="54"/>
      <c r="AJ34" s="60"/>
      <c r="AK34" s="2"/>
    </row>
    <row r="35" spans="2:37" ht="20.25" customHeight="1">
      <c r="B35" s="54">
        <v>4</v>
      </c>
      <c r="C35" s="79" t="s">
        <v>83</v>
      </c>
      <c r="D35" s="72" t="s">
        <v>47</v>
      </c>
      <c r="E35" s="62">
        <v>0.738</v>
      </c>
      <c r="F35" s="127">
        <v>14</v>
      </c>
      <c r="G35" s="55"/>
      <c r="H35" s="72">
        <v>4</v>
      </c>
      <c r="I35" s="82" t="s">
        <v>83</v>
      </c>
      <c r="J35" s="72" t="s">
        <v>46</v>
      </c>
      <c r="K35" s="62">
        <v>1.052</v>
      </c>
      <c r="L35" s="127">
        <v>13</v>
      </c>
      <c r="M35" s="55"/>
      <c r="N35" s="72">
        <v>4</v>
      </c>
      <c r="O35" s="79" t="s">
        <v>83</v>
      </c>
      <c r="P35" s="72" t="s">
        <v>72</v>
      </c>
      <c r="Q35" s="62">
        <v>2.004</v>
      </c>
      <c r="R35" s="127">
        <v>5</v>
      </c>
      <c r="S35" s="55"/>
      <c r="T35" s="72">
        <v>4</v>
      </c>
      <c r="U35" s="79" t="s">
        <v>30</v>
      </c>
      <c r="V35" s="119" t="s">
        <v>50</v>
      </c>
      <c r="W35" s="67">
        <v>3.351</v>
      </c>
      <c r="X35" s="86">
        <f t="shared" si="5"/>
        <v>6</v>
      </c>
      <c r="Y35" s="55"/>
      <c r="Z35" s="54">
        <v>4</v>
      </c>
      <c r="AA35" s="79" t="s">
        <v>30</v>
      </c>
      <c r="AB35" s="119" t="s">
        <v>59</v>
      </c>
      <c r="AC35" s="67">
        <v>2.699</v>
      </c>
      <c r="AD35" s="86">
        <f t="shared" si="6"/>
        <v>9</v>
      </c>
      <c r="AE35" s="55"/>
      <c r="AF35" s="54">
        <v>4</v>
      </c>
      <c r="AG35" s="35"/>
      <c r="AH35" s="59"/>
      <c r="AI35" s="54"/>
      <c r="AJ35" s="60"/>
      <c r="AK35" s="2"/>
    </row>
    <row r="36" spans="2:37" ht="20.25" customHeight="1">
      <c r="B36" s="54">
        <v>5</v>
      </c>
      <c r="C36" s="79" t="s">
        <v>111</v>
      </c>
      <c r="D36" s="72" t="s">
        <v>49</v>
      </c>
      <c r="E36" s="62">
        <v>1.506</v>
      </c>
      <c r="F36" s="127">
        <v>5</v>
      </c>
      <c r="G36" s="64"/>
      <c r="H36" s="72">
        <v>5</v>
      </c>
      <c r="I36" s="99" t="s">
        <v>111</v>
      </c>
      <c r="J36" s="72" t="s">
        <v>106</v>
      </c>
      <c r="K36" s="62">
        <v>1.406</v>
      </c>
      <c r="L36" s="127">
        <v>7</v>
      </c>
      <c r="M36" s="55"/>
      <c r="N36" s="72">
        <v>5</v>
      </c>
      <c r="O36" s="79" t="s">
        <v>111</v>
      </c>
      <c r="P36" s="72" t="s">
        <v>105</v>
      </c>
      <c r="Q36" s="62">
        <v>1.878</v>
      </c>
      <c r="R36" s="127">
        <v>6</v>
      </c>
      <c r="S36" s="64"/>
      <c r="T36" s="72">
        <v>5</v>
      </c>
      <c r="U36" s="79" t="s">
        <v>73</v>
      </c>
      <c r="V36" s="118" t="s">
        <v>68</v>
      </c>
      <c r="W36" s="67">
        <v>3.37</v>
      </c>
      <c r="X36" s="86">
        <f t="shared" si="5"/>
        <v>5</v>
      </c>
      <c r="Y36" s="55"/>
      <c r="Z36" s="54">
        <v>5</v>
      </c>
      <c r="AA36" s="79" t="s">
        <v>73</v>
      </c>
      <c r="AB36" s="119" t="s">
        <v>57</v>
      </c>
      <c r="AC36" s="67">
        <v>4.292</v>
      </c>
      <c r="AD36" s="86">
        <f t="shared" si="6"/>
        <v>3</v>
      </c>
      <c r="AE36" s="64"/>
      <c r="AF36" s="54">
        <v>5</v>
      </c>
      <c r="AG36" s="35"/>
      <c r="AH36" s="59"/>
      <c r="AI36" s="54"/>
      <c r="AJ36" s="60"/>
      <c r="AK36" s="2"/>
    </row>
    <row r="37" spans="2:37" ht="20.25" customHeight="1">
      <c r="B37" s="54">
        <v>6</v>
      </c>
      <c r="C37" s="79" t="s">
        <v>101</v>
      </c>
      <c r="D37" s="72" t="s">
        <v>82</v>
      </c>
      <c r="E37" s="62">
        <v>1.092</v>
      </c>
      <c r="F37" s="127">
        <v>10</v>
      </c>
      <c r="G37" s="55"/>
      <c r="H37" s="72">
        <v>6</v>
      </c>
      <c r="I37" s="82" t="s">
        <v>101</v>
      </c>
      <c r="J37" s="72" t="s">
        <v>102</v>
      </c>
      <c r="K37" s="62">
        <v>1.21</v>
      </c>
      <c r="L37" s="127">
        <v>9</v>
      </c>
      <c r="M37" s="55"/>
      <c r="N37" s="72">
        <v>6</v>
      </c>
      <c r="O37" s="79" t="s">
        <v>101</v>
      </c>
      <c r="P37" s="72" t="s">
        <v>142</v>
      </c>
      <c r="Q37" s="62">
        <v>2.046</v>
      </c>
      <c r="R37" s="127">
        <v>4</v>
      </c>
      <c r="S37" s="55"/>
      <c r="T37" s="72">
        <v>6</v>
      </c>
      <c r="U37" s="79" t="s">
        <v>74</v>
      </c>
      <c r="V37" s="119" t="s">
        <v>53</v>
      </c>
      <c r="W37" s="67">
        <v>3.649</v>
      </c>
      <c r="X37" s="86">
        <f t="shared" si="5"/>
        <v>3</v>
      </c>
      <c r="Y37" s="55"/>
      <c r="Z37" s="54">
        <v>6</v>
      </c>
      <c r="AA37" s="122" t="s">
        <v>74</v>
      </c>
      <c r="AB37" s="121" t="s">
        <v>61</v>
      </c>
      <c r="AC37" s="67">
        <v>3.29</v>
      </c>
      <c r="AD37" s="86">
        <f t="shared" si="6"/>
        <v>7</v>
      </c>
      <c r="AE37" s="55"/>
      <c r="AF37" s="54">
        <v>6</v>
      </c>
      <c r="AG37" s="35"/>
      <c r="AH37" s="59"/>
      <c r="AI37" s="62"/>
      <c r="AJ37" s="54"/>
      <c r="AK37" s="2"/>
    </row>
    <row r="38" spans="2:37" ht="20.25" customHeight="1">
      <c r="B38" s="54">
        <v>7</v>
      </c>
      <c r="C38" s="79" t="s">
        <v>30</v>
      </c>
      <c r="D38" s="129" t="s">
        <v>94</v>
      </c>
      <c r="E38" s="62">
        <v>1.014</v>
      </c>
      <c r="F38" s="127">
        <v>11</v>
      </c>
      <c r="G38" s="55"/>
      <c r="H38" s="72">
        <v>7</v>
      </c>
      <c r="I38" s="79" t="s">
        <v>30</v>
      </c>
      <c r="J38" s="129" t="s">
        <v>51</v>
      </c>
      <c r="K38" s="62">
        <v>1.018</v>
      </c>
      <c r="L38" s="127">
        <v>14</v>
      </c>
      <c r="M38" s="55"/>
      <c r="N38" s="72">
        <v>7</v>
      </c>
      <c r="O38" s="79" t="s">
        <v>30</v>
      </c>
      <c r="P38" s="129" t="s">
        <v>59</v>
      </c>
      <c r="Q38" s="62">
        <v>1.738</v>
      </c>
      <c r="R38" s="127">
        <v>9</v>
      </c>
      <c r="S38" s="55"/>
      <c r="T38" s="72">
        <v>7</v>
      </c>
      <c r="U38" s="79" t="s">
        <v>63</v>
      </c>
      <c r="V38" s="118" t="s">
        <v>55</v>
      </c>
      <c r="W38" s="67">
        <v>3.573</v>
      </c>
      <c r="X38" s="86">
        <f t="shared" si="5"/>
        <v>4</v>
      </c>
      <c r="Y38" s="55"/>
      <c r="Z38" s="54">
        <v>7</v>
      </c>
      <c r="AA38" s="79" t="s">
        <v>63</v>
      </c>
      <c r="AB38" s="121" t="s">
        <v>54</v>
      </c>
      <c r="AC38" s="67">
        <v>3.422</v>
      </c>
      <c r="AD38" s="86">
        <f t="shared" si="6"/>
        <v>6</v>
      </c>
      <c r="AE38" s="55"/>
      <c r="AF38" s="54">
        <v>7</v>
      </c>
      <c r="AG38" s="35"/>
      <c r="AH38" s="63"/>
      <c r="AI38" s="54"/>
      <c r="AJ38" s="60"/>
      <c r="AK38" s="2"/>
    </row>
    <row r="39" spans="2:37" ht="20.25" customHeight="1">
      <c r="B39" s="54">
        <v>8</v>
      </c>
      <c r="C39" s="79" t="s">
        <v>112</v>
      </c>
      <c r="D39" s="72" t="s">
        <v>81</v>
      </c>
      <c r="E39" s="62">
        <v>0.978</v>
      </c>
      <c r="F39" s="127">
        <v>12</v>
      </c>
      <c r="G39" s="55"/>
      <c r="H39" s="72">
        <v>8</v>
      </c>
      <c r="I39" s="79" t="s">
        <v>112</v>
      </c>
      <c r="J39" s="72" t="s">
        <v>80</v>
      </c>
      <c r="K39" s="62">
        <v>1.754</v>
      </c>
      <c r="L39" s="127">
        <v>3</v>
      </c>
      <c r="M39" s="55"/>
      <c r="N39" s="72">
        <v>8</v>
      </c>
      <c r="O39" s="79" t="s">
        <v>112</v>
      </c>
      <c r="P39" s="72" t="s">
        <v>78</v>
      </c>
      <c r="Q39" s="62">
        <v>1.118</v>
      </c>
      <c r="R39" s="127">
        <v>12</v>
      </c>
      <c r="S39" s="55"/>
      <c r="T39" s="72">
        <v>8</v>
      </c>
      <c r="U39" s="79" t="s">
        <v>75</v>
      </c>
      <c r="V39" s="120" t="s">
        <v>52</v>
      </c>
      <c r="W39" s="67">
        <v>4.564</v>
      </c>
      <c r="X39" s="86">
        <f t="shared" si="5"/>
        <v>1</v>
      </c>
      <c r="Y39" s="55"/>
      <c r="Z39" s="54">
        <v>8</v>
      </c>
      <c r="AA39" s="79" t="s">
        <v>75</v>
      </c>
      <c r="AB39" s="120" t="s">
        <v>76</v>
      </c>
      <c r="AC39" s="67">
        <v>3.245</v>
      </c>
      <c r="AD39" s="86">
        <f t="shared" si="6"/>
        <v>8</v>
      </c>
      <c r="AE39" s="55"/>
      <c r="AF39" s="54">
        <v>8</v>
      </c>
      <c r="AG39" s="35"/>
      <c r="AH39" s="58"/>
      <c r="AI39" s="62"/>
      <c r="AJ39" s="60"/>
      <c r="AK39" s="2"/>
    </row>
    <row r="40" spans="2:37" ht="20.25" customHeight="1">
      <c r="B40" s="54">
        <v>9</v>
      </c>
      <c r="C40" s="79" t="s">
        <v>113</v>
      </c>
      <c r="D40" s="72" t="s">
        <v>103</v>
      </c>
      <c r="E40" s="62">
        <v>1.55</v>
      </c>
      <c r="F40" s="127">
        <v>4</v>
      </c>
      <c r="G40" s="55"/>
      <c r="H40" s="72">
        <v>9</v>
      </c>
      <c r="I40" s="79" t="s">
        <v>113</v>
      </c>
      <c r="J40" s="72" t="s">
        <v>98</v>
      </c>
      <c r="K40" s="62">
        <v>0.632</v>
      </c>
      <c r="L40" s="127">
        <v>16</v>
      </c>
      <c r="M40" s="55"/>
      <c r="N40" s="72">
        <v>9</v>
      </c>
      <c r="O40" s="79" t="s">
        <v>113</v>
      </c>
      <c r="P40" s="72" t="s">
        <v>114</v>
      </c>
      <c r="Q40" s="62">
        <v>2.416</v>
      </c>
      <c r="R40" s="127">
        <v>2</v>
      </c>
      <c r="S40" s="55"/>
      <c r="T40" s="72">
        <v>9</v>
      </c>
      <c r="U40" s="79" t="s">
        <v>77</v>
      </c>
      <c r="V40" s="121" t="s">
        <v>80</v>
      </c>
      <c r="W40" s="67">
        <v>2.469</v>
      </c>
      <c r="X40" s="86">
        <f t="shared" si="5"/>
        <v>8</v>
      </c>
      <c r="Y40" s="55"/>
      <c r="Z40" s="54">
        <v>9</v>
      </c>
      <c r="AA40" s="79" t="s">
        <v>77</v>
      </c>
      <c r="AB40" s="121" t="s">
        <v>79</v>
      </c>
      <c r="AC40" s="67">
        <v>3.942</v>
      </c>
      <c r="AD40" s="86">
        <f t="shared" si="6"/>
        <v>4</v>
      </c>
      <c r="AE40" s="55"/>
      <c r="AF40" s="54">
        <v>9</v>
      </c>
      <c r="AG40" s="35"/>
      <c r="AH40" s="59"/>
      <c r="AI40" s="54"/>
      <c r="AJ40" s="54"/>
      <c r="AK40" s="2"/>
    </row>
    <row r="41" spans="2:37" ht="20.25" customHeight="1">
      <c r="B41" s="54">
        <v>10</v>
      </c>
      <c r="C41" s="79" t="s">
        <v>95</v>
      </c>
      <c r="D41" s="129" t="s">
        <v>96</v>
      </c>
      <c r="E41" s="62">
        <v>1.624</v>
      </c>
      <c r="F41" s="127">
        <v>3</v>
      </c>
      <c r="G41" s="55"/>
      <c r="H41" s="72">
        <v>10</v>
      </c>
      <c r="I41" s="99" t="s">
        <v>95</v>
      </c>
      <c r="J41" s="129" t="s">
        <v>97</v>
      </c>
      <c r="K41" s="62">
        <v>1.14</v>
      </c>
      <c r="L41" s="127">
        <v>11</v>
      </c>
      <c r="M41" s="55"/>
      <c r="N41" s="72">
        <v>10</v>
      </c>
      <c r="O41" s="79" t="s">
        <v>95</v>
      </c>
      <c r="P41" s="129" t="s">
        <v>115</v>
      </c>
      <c r="Q41" s="62">
        <v>0.418</v>
      </c>
      <c r="R41" s="127">
        <v>17</v>
      </c>
      <c r="S41" s="55"/>
      <c r="T41" s="72">
        <v>10</v>
      </c>
      <c r="U41" s="82"/>
      <c r="V41" s="116"/>
      <c r="W41" s="67"/>
      <c r="X41" s="86" t="e">
        <f t="shared" si="5"/>
        <v>#N/A</v>
      </c>
      <c r="Y41" s="55"/>
      <c r="Z41" s="54">
        <v>10</v>
      </c>
      <c r="AA41" s="82"/>
      <c r="AB41" s="116"/>
      <c r="AC41" s="67"/>
      <c r="AD41" s="86" t="e">
        <f t="shared" si="6"/>
        <v>#N/A</v>
      </c>
      <c r="AE41" s="55"/>
      <c r="AF41" s="54">
        <v>10</v>
      </c>
      <c r="AG41" s="35"/>
      <c r="AH41" s="59"/>
      <c r="AI41" s="54"/>
      <c r="AJ41" s="54"/>
      <c r="AK41" s="2"/>
    </row>
    <row r="42" spans="2:37" ht="20.25" customHeight="1">
      <c r="B42" s="54">
        <v>11</v>
      </c>
      <c r="C42" s="126" t="s">
        <v>90</v>
      </c>
      <c r="D42" s="129" t="s">
        <v>93</v>
      </c>
      <c r="E42" s="62">
        <v>0.602</v>
      </c>
      <c r="F42" s="127">
        <v>15</v>
      </c>
      <c r="G42" s="55"/>
      <c r="H42" s="72">
        <v>11</v>
      </c>
      <c r="I42" s="126" t="s">
        <v>90</v>
      </c>
      <c r="J42" s="129" t="s">
        <v>91</v>
      </c>
      <c r="K42" s="62">
        <v>1.216</v>
      </c>
      <c r="L42" s="127">
        <v>8</v>
      </c>
      <c r="M42" s="55"/>
      <c r="N42" s="72">
        <v>11</v>
      </c>
      <c r="O42" s="126" t="s">
        <v>90</v>
      </c>
      <c r="P42" s="129" t="s">
        <v>92</v>
      </c>
      <c r="Q42" s="62">
        <v>0.178</v>
      </c>
      <c r="R42" s="127">
        <v>19</v>
      </c>
      <c r="S42" s="55"/>
      <c r="T42" s="72">
        <v>11</v>
      </c>
      <c r="U42" s="82"/>
      <c r="V42" s="104"/>
      <c r="W42" s="67"/>
      <c r="X42" s="86" t="e">
        <f t="shared" si="5"/>
        <v>#N/A</v>
      </c>
      <c r="Y42" s="55"/>
      <c r="Z42" s="54">
        <v>11</v>
      </c>
      <c r="AA42" s="82"/>
      <c r="AB42" s="104"/>
      <c r="AC42" s="67"/>
      <c r="AD42" s="86" t="e">
        <f t="shared" si="6"/>
        <v>#N/A</v>
      </c>
      <c r="AE42" s="55"/>
      <c r="AF42" s="54">
        <v>11</v>
      </c>
      <c r="AG42" s="35"/>
      <c r="AH42" s="58"/>
      <c r="AI42" s="54"/>
      <c r="AJ42" s="54"/>
      <c r="AK42" s="2"/>
    </row>
    <row r="43" spans="2:37" ht="20.25" customHeight="1">
      <c r="B43" s="54">
        <v>12</v>
      </c>
      <c r="C43" s="82" t="s">
        <v>116</v>
      </c>
      <c r="D43" s="72" t="s">
        <v>88</v>
      </c>
      <c r="E43" s="62">
        <v>0.468</v>
      </c>
      <c r="F43" s="127">
        <v>16</v>
      </c>
      <c r="G43" s="55"/>
      <c r="H43" s="72">
        <v>12</v>
      </c>
      <c r="I43" s="82" t="s">
        <v>116</v>
      </c>
      <c r="J43" s="72" t="s">
        <v>117</v>
      </c>
      <c r="K43" s="62">
        <v>0.622</v>
      </c>
      <c r="L43" s="127">
        <v>17</v>
      </c>
      <c r="M43" s="55"/>
      <c r="N43" s="72">
        <v>12</v>
      </c>
      <c r="O43" s="82" t="s">
        <v>116</v>
      </c>
      <c r="P43" s="72" t="s">
        <v>87</v>
      </c>
      <c r="Q43" s="62">
        <v>1.086</v>
      </c>
      <c r="R43" s="127">
        <v>13</v>
      </c>
      <c r="S43" s="55"/>
      <c r="T43" s="72">
        <v>12</v>
      </c>
      <c r="U43" s="82"/>
      <c r="V43" s="68"/>
      <c r="W43" s="67"/>
      <c r="X43" s="86" t="e">
        <f t="shared" si="5"/>
        <v>#N/A</v>
      </c>
      <c r="Y43" s="55"/>
      <c r="Z43" s="54">
        <v>12</v>
      </c>
      <c r="AA43" s="82"/>
      <c r="AB43" s="68"/>
      <c r="AC43" s="67"/>
      <c r="AD43" s="86" t="e">
        <f t="shared" si="6"/>
        <v>#N/A</v>
      </c>
      <c r="AE43" s="55"/>
      <c r="AF43" s="54">
        <v>12</v>
      </c>
      <c r="AG43" s="35"/>
      <c r="AH43" s="59"/>
      <c r="AI43" s="54"/>
      <c r="AJ43" s="61"/>
      <c r="AK43" s="2"/>
    </row>
    <row r="44" spans="2:37" ht="20.25" customHeight="1">
      <c r="B44" s="54">
        <v>13</v>
      </c>
      <c r="C44" s="87" t="s">
        <v>143</v>
      </c>
      <c r="D44" s="129" t="s">
        <v>120</v>
      </c>
      <c r="E44" s="62">
        <v>0.22</v>
      </c>
      <c r="F44" s="127">
        <v>18</v>
      </c>
      <c r="G44" s="55"/>
      <c r="H44" s="72">
        <v>13</v>
      </c>
      <c r="I44" s="87" t="s">
        <v>143</v>
      </c>
      <c r="J44" s="129" t="s">
        <v>119</v>
      </c>
      <c r="K44" s="62">
        <v>1.084</v>
      </c>
      <c r="L44" s="127">
        <v>12</v>
      </c>
      <c r="M44" s="55"/>
      <c r="N44" s="72">
        <v>13</v>
      </c>
      <c r="O44" s="87" t="s">
        <v>143</v>
      </c>
      <c r="P44" s="129" t="s">
        <v>121</v>
      </c>
      <c r="Q44" s="62">
        <v>0.652</v>
      </c>
      <c r="R44" s="127">
        <v>15</v>
      </c>
      <c r="S44" s="55"/>
      <c r="T44" s="72">
        <v>13</v>
      </c>
      <c r="U44" s="79"/>
      <c r="V44" s="85"/>
      <c r="W44" s="67"/>
      <c r="X44" s="86" t="e">
        <f t="shared" si="5"/>
        <v>#N/A</v>
      </c>
      <c r="Y44" s="55"/>
      <c r="Z44" s="54">
        <v>13</v>
      </c>
      <c r="AA44" s="79"/>
      <c r="AB44" s="85"/>
      <c r="AC44" s="67"/>
      <c r="AD44" s="86" t="e">
        <f t="shared" si="6"/>
        <v>#N/A</v>
      </c>
      <c r="AE44" s="55"/>
      <c r="AF44" s="54">
        <v>13</v>
      </c>
      <c r="AG44" s="35"/>
      <c r="AH44" s="59"/>
      <c r="AI44" s="54"/>
      <c r="AJ44" s="54"/>
      <c r="AK44" s="2"/>
    </row>
    <row r="45" spans="2:37" ht="20.25" customHeight="1">
      <c r="B45" s="54">
        <v>14</v>
      </c>
      <c r="C45" s="79" t="s">
        <v>122</v>
      </c>
      <c r="D45" s="72" t="s">
        <v>86</v>
      </c>
      <c r="E45" s="62">
        <v>0.46</v>
      </c>
      <c r="F45" s="127">
        <v>17</v>
      </c>
      <c r="G45" s="64"/>
      <c r="H45" s="72">
        <v>14</v>
      </c>
      <c r="I45" s="159" t="s">
        <v>122</v>
      </c>
      <c r="J45" s="158" t="s">
        <v>124</v>
      </c>
      <c r="K45" s="62">
        <v>0.692</v>
      </c>
      <c r="L45" s="127">
        <v>15</v>
      </c>
      <c r="M45" s="55"/>
      <c r="N45" s="72">
        <v>14</v>
      </c>
      <c r="O45" s="79" t="s">
        <v>122</v>
      </c>
      <c r="P45" s="72" t="s">
        <v>123</v>
      </c>
      <c r="Q45" s="62">
        <v>0.932</v>
      </c>
      <c r="R45" s="127">
        <v>14</v>
      </c>
      <c r="S45" s="64"/>
      <c r="T45" s="72">
        <v>14</v>
      </c>
      <c r="U45" s="80"/>
      <c r="V45" s="68"/>
      <c r="W45" s="67"/>
      <c r="X45" s="86"/>
      <c r="Y45" s="55"/>
      <c r="Z45" s="54">
        <v>14</v>
      </c>
      <c r="AA45" s="80"/>
      <c r="AB45" s="68"/>
      <c r="AC45" s="67"/>
      <c r="AD45" s="86"/>
      <c r="AE45" s="64"/>
      <c r="AF45" s="54">
        <v>14</v>
      </c>
      <c r="AG45" s="35"/>
      <c r="AH45" s="59"/>
      <c r="AI45" s="54"/>
      <c r="AJ45" s="54"/>
      <c r="AK45" s="2"/>
    </row>
    <row r="46" spans="2:37" ht="20.25" customHeight="1">
      <c r="B46" s="54">
        <v>15</v>
      </c>
      <c r="C46" s="79" t="s">
        <v>125</v>
      </c>
      <c r="D46" s="72" t="s">
        <v>128</v>
      </c>
      <c r="E46" s="62">
        <v>1.964</v>
      </c>
      <c r="F46" s="127">
        <v>1</v>
      </c>
      <c r="G46" s="55"/>
      <c r="H46" s="54">
        <v>15</v>
      </c>
      <c r="I46" s="79" t="s">
        <v>125</v>
      </c>
      <c r="J46" s="72" t="s">
        <v>126</v>
      </c>
      <c r="K46" s="62">
        <v>2.074</v>
      </c>
      <c r="L46" s="127">
        <v>2</v>
      </c>
      <c r="M46" s="55"/>
      <c r="N46" s="54">
        <v>15</v>
      </c>
      <c r="O46" s="79" t="s">
        <v>125</v>
      </c>
      <c r="P46" s="72" t="s">
        <v>127</v>
      </c>
      <c r="Q46" s="62">
        <v>1.86</v>
      </c>
      <c r="R46" s="127">
        <v>7</v>
      </c>
      <c r="S46" s="55"/>
      <c r="T46" s="54">
        <v>15</v>
      </c>
      <c r="U46" s="79"/>
      <c r="V46" s="68"/>
      <c r="W46" s="67"/>
      <c r="X46" s="86"/>
      <c r="Y46" s="55"/>
      <c r="Z46" s="54">
        <v>15</v>
      </c>
      <c r="AA46" s="79"/>
      <c r="AB46" s="68"/>
      <c r="AC46" s="67"/>
      <c r="AD46" s="86"/>
      <c r="AE46" s="55"/>
      <c r="AF46" s="54">
        <v>15</v>
      </c>
      <c r="AG46" s="35"/>
      <c r="AH46" s="59"/>
      <c r="AI46" s="54"/>
      <c r="AJ46" s="60"/>
      <c r="AK46" s="2"/>
    </row>
    <row r="47" spans="2:37" ht="20.25" customHeight="1">
      <c r="B47" s="8">
        <v>16</v>
      </c>
      <c r="C47" s="82" t="s">
        <v>129</v>
      </c>
      <c r="D47" s="72" t="s">
        <v>130</v>
      </c>
      <c r="E47" s="62">
        <v>1.488</v>
      </c>
      <c r="F47" s="127">
        <v>6</v>
      </c>
      <c r="G47" s="55"/>
      <c r="H47" s="54">
        <v>16</v>
      </c>
      <c r="I47" s="145" t="s">
        <v>129</v>
      </c>
      <c r="J47" s="72" t="s">
        <v>84</v>
      </c>
      <c r="K47" s="62">
        <v>1.568</v>
      </c>
      <c r="L47" s="127">
        <v>5</v>
      </c>
      <c r="M47" s="55"/>
      <c r="N47" s="54">
        <v>16</v>
      </c>
      <c r="O47" s="82" t="s">
        <v>129</v>
      </c>
      <c r="P47" s="72" t="s">
        <v>85</v>
      </c>
      <c r="Q47" s="62">
        <v>1.27</v>
      </c>
      <c r="R47" s="127">
        <v>11</v>
      </c>
      <c r="S47" s="55"/>
      <c r="T47" s="8">
        <v>16</v>
      </c>
      <c r="U47" s="54"/>
      <c r="V47" s="58"/>
      <c r="W47" s="54"/>
      <c r="X47" s="86"/>
      <c r="Y47" s="55"/>
      <c r="Z47" s="8">
        <v>16</v>
      </c>
      <c r="AA47" s="54"/>
      <c r="AB47" s="58"/>
      <c r="AC47" s="54"/>
      <c r="AD47" s="86"/>
      <c r="AE47" s="55"/>
      <c r="AF47" s="54">
        <v>16</v>
      </c>
      <c r="AG47" s="54"/>
      <c r="AH47" s="58"/>
      <c r="AI47" s="54"/>
      <c r="AJ47" s="54"/>
      <c r="AK47" s="2"/>
    </row>
    <row r="48" spans="2:37" ht="20.25" customHeight="1">
      <c r="B48" s="8">
        <v>17</v>
      </c>
      <c r="C48" s="79" t="s">
        <v>131</v>
      </c>
      <c r="D48" s="72" t="s">
        <v>55</v>
      </c>
      <c r="E48" s="62">
        <v>1.216</v>
      </c>
      <c r="F48" s="127">
        <v>8</v>
      </c>
      <c r="G48" s="55"/>
      <c r="H48" s="54">
        <v>17</v>
      </c>
      <c r="I48" s="79" t="s">
        <v>131</v>
      </c>
      <c r="J48" s="72" t="s">
        <v>132</v>
      </c>
      <c r="K48" s="62">
        <v>1.206</v>
      </c>
      <c r="L48" s="127">
        <v>10</v>
      </c>
      <c r="M48" s="55"/>
      <c r="N48" s="54">
        <v>17</v>
      </c>
      <c r="O48" s="79" t="s">
        <v>131</v>
      </c>
      <c r="P48" s="72" t="s">
        <v>133</v>
      </c>
      <c r="Q48" s="62">
        <v>2.748</v>
      </c>
      <c r="R48" s="127">
        <v>1</v>
      </c>
      <c r="S48" s="55"/>
      <c r="T48" s="8">
        <v>17</v>
      </c>
      <c r="U48" s="54"/>
      <c r="V48" s="59"/>
      <c r="W48" s="54"/>
      <c r="X48" s="86"/>
      <c r="Y48" s="55"/>
      <c r="Z48" s="8">
        <v>17</v>
      </c>
      <c r="AA48" s="54"/>
      <c r="AB48" s="59"/>
      <c r="AC48" s="54"/>
      <c r="AD48" s="86"/>
      <c r="AE48" s="55"/>
      <c r="AF48" s="54">
        <v>17</v>
      </c>
      <c r="AG48" s="54"/>
      <c r="AH48" s="59"/>
      <c r="AI48" s="54"/>
      <c r="AJ48" s="54"/>
      <c r="AK48" s="2"/>
    </row>
    <row r="49" spans="2:29" ht="20.25" customHeight="1">
      <c r="B49" s="8">
        <v>18</v>
      </c>
      <c r="C49" s="79" t="s">
        <v>134</v>
      </c>
      <c r="D49" s="72" t="s">
        <v>136</v>
      </c>
      <c r="E49" s="62">
        <v>0</v>
      </c>
      <c r="F49" s="127">
        <v>19</v>
      </c>
      <c r="G49" s="55"/>
      <c r="H49" s="54">
        <v>18</v>
      </c>
      <c r="I49" s="79" t="s">
        <v>134</v>
      </c>
      <c r="J49" s="72" t="s">
        <v>135</v>
      </c>
      <c r="K49" s="62">
        <v>0.358</v>
      </c>
      <c r="L49" s="127">
        <v>19</v>
      </c>
      <c r="M49" s="55"/>
      <c r="N49" s="54">
        <v>18</v>
      </c>
      <c r="O49" s="79" t="s">
        <v>134</v>
      </c>
      <c r="P49" s="72" t="s">
        <v>137</v>
      </c>
      <c r="Q49" s="62">
        <v>0.398</v>
      </c>
      <c r="R49" s="127">
        <v>18</v>
      </c>
      <c r="S49" s="2"/>
      <c r="T49" s="2"/>
      <c r="U49" s="15"/>
      <c r="V49" s="2"/>
      <c r="W49" s="2"/>
      <c r="X49" s="2"/>
      <c r="Y49" s="2"/>
      <c r="Z49" s="15"/>
      <c r="AA49" s="2"/>
      <c r="AB49" s="2"/>
      <c r="AC49" s="2"/>
    </row>
    <row r="50" spans="2:29" ht="20.25" customHeight="1">
      <c r="B50" s="8">
        <v>19</v>
      </c>
      <c r="C50" s="87" t="s">
        <v>138</v>
      </c>
      <c r="D50" s="144" t="s">
        <v>141</v>
      </c>
      <c r="E50" s="62">
        <v>1.264</v>
      </c>
      <c r="F50" s="127">
        <v>7</v>
      </c>
      <c r="G50" s="55"/>
      <c r="H50" s="54">
        <v>19</v>
      </c>
      <c r="I50" s="79" t="s">
        <v>138</v>
      </c>
      <c r="J50" s="144" t="s">
        <v>144</v>
      </c>
      <c r="K50" s="62">
        <v>0.454</v>
      </c>
      <c r="L50" s="127">
        <v>18</v>
      </c>
      <c r="M50" s="55"/>
      <c r="N50" s="54">
        <v>19</v>
      </c>
      <c r="O50" s="79" t="s">
        <v>138</v>
      </c>
      <c r="P50" s="144" t="s">
        <v>139</v>
      </c>
      <c r="Q50" s="62">
        <v>0.44</v>
      </c>
      <c r="R50" s="127">
        <v>16</v>
      </c>
      <c r="S50" s="2"/>
      <c r="T50" s="2"/>
      <c r="U50" s="15"/>
      <c r="V50" s="2"/>
      <c r="W50" s="23"/>
      <c r="X50" s="2"/>
      <c r="Y50" s="2"/>
      <c r="Z50" s="15"/>
      <c r="AA50" s="2"/>
      <c r="AB50" s="2"/>
      <c r="AC50" s="2"/>
    </row>
    <row r="51" spans="2:29" ht="12">
      <c r="B51" s="19"/>
      <c r="C51" s="2"/>
      <c r="D51" s="26"/>
      <c r="E51" s="2"/>
      <c r="F51" s="2"/>
      <c r="H51" s="2"/>
      <c r="I51" s="2"/>
      <c r="J51" s="26"/>
      <c r="K51" s="2"/>
      <c r="L51" s="2"/>
      <c r="N51" s="2"/>
      <c r="O51" s="2"/>
      <c r="P51" s="26"/>
      <c r="Q51" s="2"/>
      <c r="R51" s="2"/>
      <c r="S51" s="2"/>
      <c r="T51" s="2"/>
      <c r="U51" s="26"/>
      <c r="V51" s="2"/>
      <c r="W51" s="2"/>
      <c r="X51" s="2"/>
      <c r="Y51" s="2"/>
      <c r="Z51" s="26"/>
      <c r="AA51" s="2"/>
      <c r="AB51" s="2"/>
      <c r="AC51" s="2"/>
    </row>
    <row r="52" spans="2:29" ht="12">
      <c r="B52" s="19"/>
      <c r="C52" s="2"/>
      <c r="D52" s="15"/>
      <c r="E52" s="2"/>
      <c r="F52" s="2"/>
      <c r="H52" s="2"/>
      <c r="I52" s="2"/>
      <c r="J52" s="15"/>
      <c r="K52" s="2"/>
      <c r="L52" s="2"/>
      <c r="N52" s="2"/>
      <c r="O52" s="2"/>
      <c r="P52" s="15"/>
      <c r="Q52" s="2"/>
      <c r="R52" s="2"/>
      <c r="S52" s="2"/>
      <c r="T52" s="2"/>
      <c r="U52" s="15"/>
      <c r="V52" s="2"/>
      <c r="W52" s="2"/>
      <c r="X52" s="2"/>
      <c r="Y52" s="2"/>
      <c r="Z52" s="15"/>
      <c r="AA52" s="2"/>
      <c r="AB52" s="2"/>
      <c r="AC52" s="2"/>
    </row>
    <row r="53" spans="2:29" ht="12">
      <c r="B53" s="19"/>
      <c r="C53" s="2"/>
      <c r="D53" s="15"/>
      <c r="E53" s="2"/>
      <c r="F53" s="2"/>
      <c r="H53" s="2"/>
      <c r="I53" s="2"/>
      <c r="J53" s="15"/>
      <c r="K53" s="2"/>
      <c r="L53" s="2"/>
      <c r="N53" s="2"/>
      <c r="O53" s="2"/>
      <c r="P53" s="15"/>
      <c r="Q53" s="2"/>
      <c r="R53" s="2"/>
      <c r="S53" s="2"/>
      <c r="T53" s="2"/>
      <c r="U53" s="15"/>
      <c r="V53" s="2"/>
      <c r="W53" s="2"/>
      <c r="X53" s="2"/>
      <c r="Y53" s="2"/>
      <c r="Z53" s="15"/>
      <c r="AA53" s="2"/>
      <c r="AB53" s="2"/>
      <c r="AC53" s="2"/>
    </row>
    <row r="54" spans="2:29" ht="12">
      <c r="B54" s="19"/>
      <c r="C54" s="2"/>
      <c r="D54" s="15"/>
      <c r="E54" s="2"/>
      <c r="F54" s="2"/>
      <c r="H54" s="2"/>
      <c r="I54" s="2"/>
      <c r="J54" s="15"/>
      <c r="K54" s="2"/>
      <c r="L54" s="2"/>
      <c r="N54" s="2"/>
      <c r="O54" s="2"/>
      <c r="P54" s="15"/>
      <c r="Q54" s="2"/>
      <c r="R54" s="2"/>
      <c r="S54" s="2"/>
      <c r="T54" s="2"/>
      <c r="U54" s="15"/>
      <c r="V54" s="2"/>
      <c r="W54" s="2"/>
      <c r="X54" s="2"/>
      <c r="Y54" s="2"/>
      <c r="Z54" s="15"/>
      <c r="AA54" s="2"/>
      <c r="AB54" s="2"/>
      <c r="AC54" s="2"/>
    </row>
    <row r="55" spans="2:29" ht="12">
      <c r="B55" s="19"/>
      <c r="C55" s="2"/>
      <c r="D55" s="15"/>
      <c r="E55" s="2"/>
      <c r="F55" s="2"/>
      <c r="H55" s="2"/>
      <c r="I55" s="2"/>
      <c r="J55" s="15"/>
      <c r="K55" s="2"/>
      <c r="L55" s="2"/>
      <c r="N55" s="2"/>
      <c r="O55" s="2"/>
      <c r="P55" s="15"/>
      <c r="Q55" s="2"/>
      <c r="R55" s="2"/>
      <c r="S55" s="2"/>
      <c r="T55" s="2"/>
      <c r="U55" s="15"/>
      <c r="V55" s="2"/>
      <c r="W55" s="2"/>
      <c r="X55" s="2"/>
      <c r="Y55" s="2"/>
      <c r="Z55" s="15"/>
      <c r="AA55" s="2"/>
      <c r="AB55" s="2"/>
      <c r="AC55" s="2"/>
    </row>
    <row r="56" spans="2:29" ht="12">
      <c r="B56" s="19"/>
      <c r="C56" s="2"/>
      <c r="D56" s="2"/>
      <c r="E56" s="2"/>
      <c r="F56" s="2"/>
      <c r="H56" s="2"/>
      <c r="I56" s="2"/>
      <c r="J56" s="2"/>
      <c r="K56" s="2"/>
      <c r="L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 ht="12">
      <c r="B57" s="19"/>
      <c r="C57" s="2"/>
      <c r="D57" s="2"/>
      <c r="E57" s="2"/>
      <c r="F57" s="2"/>
      <c r="H57" s="2"/>
      <c r="I57" s="2"/>
      <c r="J57" s="2"/>
      <c r="K57" s="2"/>
      <c r="L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</sheetData>
  <sheetProtection/>
  <conditionalFormatting sqref="X10:X24">
    <cfRule type="duplicateValues" priority="11" dxfId="0" stopIfTrue="1">
      <formula>AND(COUNTIF($X$10:$X$24,X10)&gt;1,NOT(ISBLANK(X10)))</formula>
    </cfRule>
  </conditionalFormatting>
  <conditionalFormatting sqref="AD10:AD24">
    <cfRule type="duplicateValues" priority="10" dxfId="0" stopIfTrue="1">
      <formula>AND(COUNTIF($AD$10:$AD$24,AD10)&gt;1,NOT(ISBLANK(AD10)))</formula>
    </cfRule>
  </conditionalFormatting>
  <conditionalFormatting sqref="R10:R28">
    <cfRule type="duplicateValues" priority="4" dxfId="0" stopIfTrue="1">
      <formula>AND(COUNTIF($R$10:$R$28,R10)&gt;1,NOT(ISBLANK(R10)))</formula>
    </cfRule>
  </conditionalFormatting>
  <conditionalFormatting sqref="F10:F28">
    <cfRule type="duplicateValues" priority="6" dxfId="0" stopIfTrue="1">
      <formula>AND(COUNTIF($F$10:$F$28,F10)&gt;1,NOT(ISBLANK(F10)))</formula>
    </cfRule>
  </conditionalFormatting>
  <conditionalFormatting sqref="L10:L28">
    <cfRule type="duplicateValues" priority="5" dxfId="0" stopIfTrue="1">
      <formula>AND(COUNTIF($L$10:$L$28,L10)&gt;1,NOT(ISBLANK(L10)))</formula>
    </cfRule>
  </conditionalFormatting>
  <conditionalFormatting sqref="F32:F50">
    <cfRule type="duplicateValues" priority="3" dxfId="0" stopIfTrue="1">
      <formula>AND(COUNTIF($F$32:$F$50,F32)&gt;1,NOT(ISBLANK(F32)))</formula>
    </cfRule>
  </conditionalFormatting>
  <conditionalFormatting sqref="L32:L50">
    <cfRule type="duplicateValues" priority="2" dxfId="0" stopIfTrue="1">
      <formula>AND(COUNTIF($L$32:$L$50,L32)&gt;1,NOT(ISBLANK(L32)))</formula>
    </cfRule>
  </conditionalFormatting>
  <conditionalFormatting sqref="R32:R50">
    <cfRule type="duplicateValues" priority="1" dxfId="0" stopIfTrue="1">
      <formula>AND(COUNTIF($R$32:$R$50,R32)&gt;1,NOT(ISBLANK(R32)))</formula>
    </cfRule>
  </conditionalFormatting>
  <printOptions/>
  <pageMargins left="0.2362204724409449" right="0.2362204724409449" top="0.7480314960629921" bottom="0.15748031496062992" header="0.31496062992125984" footer="0.118110236220472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29"/>
  <sheetViews>
    <sheetView zoomScalePageLayoutView="0" workbookViewId="0" topLeftCell="A1">
      <pane ySplit="8" topLeftCell="A24" activePane="bottomLeft" state="frozen"/>
      <selection pane="topLeft" activeCell="A1" sqref="A1"/>
      <selection pane="bottomLeft" activeCell="O27" sqref="O27"/>
    </sheetView>
  </sheetViews>
  <sheetFormatPr defaultColWidth="9.140625" defaultRowHeight="12.75"/>
  <cols>
    <col min="1" max="2" width="4.8515625" style="0" hidden="1" customWidth="1"/>
    <col min="3" max="3" width="26.00390625" style="0" hidden="1" customWidth="1"/>
    <col min="4" max="4" width="5.57421875" style="0" hidden="1" customWidth="1"/>
    <col min="5" max="5" width="7.57421875" style="0" hidden="1" customWidth="1"/>
    <col min="6" max="6" width="7.57421875" style="36" hidden="1" customWidth="1"/>
    <col min="7" max="7" width="5.57421875" style="0" hidden="1" customWidth="1"/>
    <col min="8" max="11" width="7.57421875" style="0" hidden="1" customWidth="1"/>
    <col min="12" max="12" width="3.8515625" style="52" hidden="1" customWidth="1"/>
    <col min="13" max="13" width="5.421875" style="0" hidden="1" customWidth="1"/>
    <col min="14" max="14" width="3.57421875" style="10" hidden="1" customWidth="1"/>
    <col min="15" max="15" width="28.8515625" style="0" customWidth="1"/>
    <col min="16" max="17" width="6.140625" style="0" customWidth="1"/>
    <col min="18" max="18" width="5.00390625" style="0" hidden="1" customWidth="1"/>
    <col min="19" max="20" width="6.140625" style="0" customWidth="1"/>
    <col min="21" max="21" width="7.8515625" style="0" customWidth="1"/>
    <col min="22" max="22" width="6.57421875" style="0" customWidth="1"/>
    <col min="23" max="23" width="5.57421875" style="0" bestFit="1" customWidth="1"/>
  </cols>
  <sheetData>
    <row r="1" spans="3:16" ht="15.75">
      <c r="C1" s="5" t="str">
        <f>'[1]Sekt-1.p'!D2</f>
        <v>LR 2022.gada čempionāts zemledus makšķerēšanā</v>
      </c>
      <c r="D1" s="5"/>
      <c r="E1" s="5"/>
      <c r="F1" s="40"/>
      <c r="G1" s="5"/>
      <c r="H1" s="3"/>
      <c r="P1" s="5" t="s">
        <v>107</v>
      </c>
    </row>
    <row r="2" spans="4:16" ht="15">
      <c r="D2" s="7" t="str">
        <f>'[1]Sekt-1.p'!D3</f>
        <v>2022.gada 15-16.janvāris, Balvi</v>
      </c>
      <c r="E2" s="1"/>
      <c r="F2" s="41"/>
      <c r="G2" s="1"/>
      <c r="P2" s="155" t="s">
        <v>108</v>
      </c>
    </row>
    <row r="3" ht="15.75" customHeight="1"/>
    <row r="4" spans="3:16" ht="12.75">
      <c r="C4" s="11"/>
      <c r="D4" s="11" t="s">
        <v>29</v>
      </c>
      <c r="E4" s="11"/>
      <c r="F4" s="42"/>
      <c r="G4" s="11"/>
      <c r="H4" s="11"/>
      <c r="P4" s="156" t="s">
        <v>29</v>
      </c>
    </row>
    <row r="5" spans="3:16" ht="12.75">
      <c r="C5" s="11"/>
      <c r="D5" s="12" t="s">
        <v>24</v>
      </c>
      <c r="E5" s="12"/>
      <c r="F5" s="43"/>
      <c r="G5" s="12"/>
      <c r="H5" s="11"/>
      <c r="P5" s="157" t="s">
        <v>24</v>
      </c>
    </row>
    <row r="6" spans="3:8" ht="13.5" thickBot="1">
      <c r="C6" s="11"/>
      <c r="D6" s="12"/>
      <c r="E6" s="12"/>
      <c r="F6" s="43"/>
      <c r="G6" s="12"/>
      <c r="H6" s="11"/>
    </row>
    <row r="7" spans="1:24" ht="13.5" thickBot="1">
      <c r="A7" s="188" t="s">
        <v>0</v>
      </c>
      <c r="B7" s="47"/>
      <c r="C7" s="186" t="s">
        <v>35</v>
      </c>
      <c r="D7" s="183" t="s">
        <v>31</v>
      </c>
      <c r="E7" s="184"/>
      <c r="F7" s="185"/>
      <c r="G7" s="183" t="s">
        <v>32</v>
      </c>
      <c r="H7" s="184"/>
      <c r="I7" s="185"/>
      <c r="J7" s="183" t="s">
        <v>34</v>
      </c>
      <c r="K7" s="185"/>
      <c r="O7" s="190" t="s">
        <v>33</v>
      </c>
      <c r="P7" s="183" t="s">
        <v>31</v>
      </c>
      <c r="Q7" s="185"/>
      <c r="R7" s="123" t="s">
        <v>32</v>
      </c>
      <c r="S7" s="183" t="s">
        <v>32</v>
      </c>
      <c r="T7" s="185"/>
      <c r="U7" s="183" t="s">
        <v>34</v>
      </c>
      <c r="V7" s="185"/>
      <c r="W7" s="181" t="s">
        <v>27</v>
      </c>
      <c r="X7" s="17"/>
    </row>
    <row r="8" spans="1:24" ht="15" customHeight="1" thickBot="1">
      <c r="A8" s="189"/>
      <c r="B8" s="48"/>
      <c r="C8" s="187"/>
      <c r="D8" s="34" t="s">
        <v>2</v>
      </c>
      <c r="E8" s="34" t="s">
        <v>3</v>
      </c>
      <c r="F8" s="34" t="s">
        <v>4</v>
      </c>
      <c r="G8" s="34" t="s">
        <v>2</v>
      </c>
      <c r="H8" s="34" t="s">
        <v>3</v>
      </c>
      <c r="I8" s="34" t="s">
        <v>4</v>
      </c>
      <c r="J8" s="34" t="s">
        <v>3</v>
      </c>
      <c r="K8" s="34" t="s">
        <v>4</v>
      </c>
      <c r="N8" s="130"/>
      <c r="O8" s="191"/>
      <c r="P8" s="71" t="s">
        <v>3</v>
      </c>
      <c r="Q8" s="71" t="s">
        <v>4</v>
      </c>
      <c r="R8" s="147" t="s">
        <v>2</v>
      </c>
      <c r="S8" s="71" t="s">
        <v>3</v>
      </c>
      <c r="T8" s="71" t="s">
        <v>4</v>
      </c>
      <c r="U8" s="88" t="s">
        <v>3</v>
      </c>
      <c r="V8" s="88" t="s">
        <v>4</v>
      </c>
      <c r="W8" s="182"/>
      <c r="X8" s="17"/>
    </row>
    <row r="9" spans="1:24" ht="13.5" customHeight="1" thickBot="1">
      <c r="A9" s="2"/>
      <c r="B9" s="2"/>
      <c r="C9" s="2"/>
      <c r="D9" s="2"/>
      <c r="E9" s="2"/>
      <c r="F9" s="19"/>
      <c r="G9" s="2"/>
      <c r="H9" s="2"/>
      <c r="I9" s="2"/>
      <c r="J9" s="2"/>
      <c r="K9" s="2"/>
      <c r="N9" s="53">
        <v>1</v>
      </c>
      <c r="O9" s="100" t="s">
        <v>75</v>
      </c>
      <c r="P9" s="160">
        <v>7.536</v>
      </c>
      <c r="Q9" s="161">
        <v>6</v>
      </c>
      <c r="R9" s="162"/>
      <c r="S9" s="163">
        <v>5.224</v>
      </c>
      <c r="T9" s="161">
        <v>18</v>
      </c>
      <c r="U9" s="163">
        <v>12.760000000000002</v>
      </c>
      <c r="V9" s="161">
        <v>24</v>
      </c>
      <c r="W9" s="127">
        <f>_xlfn.RANK.EQ(V9,V$9:V$27,1)</f>
        <v>1</v>
      </c>
      <c r="X9" s="17"/>
    </row>
    <row r="10" spans="1:30" ht="13.5" customHeight="1" thickBot="1">
      <c r="A10" s="38" t="s">
        <v>9</v>
      </c>
      <c r="B10" s="28"/>
      <c r="C10" s="27" t="str">
        <f>'[1]XXX'!C10</f>
        <v>MĒS ZIVĪM</v>
      </c>
      <c r="D10" s="14"/>
      <c r="E10" s="39">
        <f>SUM(E11:E16)</f>
        <v>4.602</v>
      </c>
      <c r="F10" s="78">
        <f>SUM(F11:F16)</f>
        <v>22</v>
      </c>
      <c r="G10" s="39"/>
      <c r="H10" s="39">
        <f>SUM(H11:H16)</f>
        <v>5.24</v>
      </c>
      <c r="I10" s="78">
        <f>SUM(I11:I16)</f>
        <v>19</v>
      </c>
      <c r="J10" s="39">
        <f>SUM(J11:J16)</f>
        <v>9.841999999999999</v>
      </c>
      <c r="K10" s="73">
        <f>SUM(K11:K16)</f>
        <v>41</v>
      </c>
      <c r="L10" s="52" t="s">
        <v>36</v>
      </c>
      <c r="N10" s="135">
        <v>2</v>
      </c>
      <c r="O10" s="101" t="s">
        <v>125</v>
      </c>
      <c r="P10" s="160">
        <v>5.332</v>
      </c>
      <c r="Q10" s="161">
        <v>17</v>
      </c>
      <c r="R10" s="162"/>
      <c r="S10" s="163">
        <v>5.898000000000001</v>
      </c>
      <c r="T10" s="161">
        <v>10</v>
      </c>
      <c r="U10" s="163">
        <v>11.23</v>
      </c>
      <c r="V10" s="161">
        <v>27</v>
      </c>
      <c r="W10" s="127">
        <f>_xlfn.RANK.EQ(V10,V$9:V$27,1)</f>
        <v>2</v>
      </c>
      <c r="X10" s="17"/>
      <c r="Y10" s="17"/>
      <c r="Z10" s="17"/>
      <c r="AA10" s="17"/>
      <c r="AB10" s="17"/>
      <c r="AC10" s="17"/>
      <c r="AD10" s="17"/>
    </row>
    <row r="11" spans="1:26" ht="13.5" customHeight="1">
      <c r="A11" s="93">
        <v>1</v>
      </c>
      <c r="B11" s="94"/>
      <c r="C11" s="95" t="str">
        <f>'[1]XXX'!D10</f>
        <v>Harijs Raciborskis</v>
      </c>
      <c r="D11" s="96" t="str">
        <f>'[1]XXX'!F10</f>
        <v>B</v>
      </c>
      <c r="E11" s="96">
        <f>'[1]XXX'!G10</f>
        <v>1.708</v>
      </c>
      <c r="F11" s="97">
        <f>'[1]XXX'!H10</f>
        <v>7</v>
      </c>
      <c r="G11" s="96" t="str">
        <f>'[1]XXX'!I10</f>
        <v>A</v>
      </c>
      <c r="H11" s="96">
        <f>'[1]XXX'!J10</f>
        <v>1.528</v>
      </c>
      <c r="I11" s="97">
        <f>'[1]XXX'!K10</f>
        <v>5</v>
      </c>
      <c r="J11" s="96">
        <f>'[1]XXX'!L10</f>
        <v>3.2359999999999998</v>
      </c>
      <c r="K11" s="98">
        <f>'[1]XXX'!M10</f>
        <v>12</v>
      </c>
      <c r="N11" s="52">
        <v>3</v>
      </c>
      <c r="O11" s="101" t="s">
        <v>111</v>
      </c>
      <c r="P11" s="160">
        <v>6.81</v>
      </c>
      <c r="Q11" s="161">
        <v>19</v>
      </c>
      <c r="R11" s="162"/>
      <c r="S11" s="163">
        <v>4.79</v>
      </c>
      <c r="T11" s="161">
        <v>18</v>
      </c>
      <c r="U11" s="163">
        <v>11.6</v>
      </c>
      <c r="V11" s="161">
        <v>37</v>
      </c>
      <c r="W11" s="127">
        <f>_xlfn.RANK.EQ(V11,V$9:V$27,1)</f>
        <v>3</v>
      </c>
      <c r="Z11" s="105"/>
    </row>
    <row r="12" spans="1:26" ht="13.5" customHeight="1">
      <c r="A12" s="13">
        <v>2</v>
      </c>
      <c r="B12" s="8"/>
      <c r="C12" s="6" t="str">
        <f>'[1]XXX'!D11</f>
        <v>Agris Rudzāns</v>
      </c>
      <c r="D12" s="44" t="str">
        <f>'[1]XXX'!F11</f>
        <v>C</v>
      </c>
      <c r="E12" s="44">
        <f>'[1]XXX'!G11</f>
        <v>0.938</v>
      </c>
      <c r="F12" s="83">
        <f>'[1]XXX'!H11</f>
        <v>12</v>
      </c>
      <c r="G12" s="44" t="str">
        <f>'[1]XXX'!I11</f>
        <v>B</v>
      </c>
      <c r="H12" s="44">
        <f>'[1]XXX'!J11</f>
        <v>1.808</v>
      </c>
      <c r="I12" s="83">
        <f>'[1]XXX'!K11</f>
        <v>6</v>
      </c>
      <c r="J12" s="44">
        <f>'[1]XXX'!L11</f>
        <v>2.746</v>
      </c>
      <c r="K12" s="75">
        <f>'[1]XXX'!M11</f>
        <v>18</v>
      </c>
      <c r="N12" s="52">
        <v>4</v>
      </c>
      <c r="O12" s="101" t="s">
        <v>109</v>
      </c>
      <c r="P12" s="160">
        <v>5.387</v>
      </c>
      <c r="Q12" s="161">
        <v>15</v>
      </c>
      <c r="R12" s="162"/>
      <c r="S12" s="163">
        <v>4.79</v>
      </c>
      <c r="T12" s="161">
        <v>22</v>
      </c>
      <c r="U12" s="163">
        <v>10.177000000000001</v>
      </c>
      <c r="V12" s="161">
        <v>37</v>
      </c>
      <c r="W12" s="127">
        <v>4</v>
      </c>
      <c r="X12" s="17"/>
      <c r="Y12" s="17"/>
      <c r="Z12" s="106"/>
    </row>
    <row r="13" spans="1:26" ht="13.5" customHeight="1">
      <c r="A13" s="13">
        <v>3</v>
      </c>
      <c r="B13" s="8"/>
      <c r="C13" s="6" t="str">
        <f>'[1]XXX'!D12</f>
        <v>Juris Aigars Āboliņš</v>
      </c>
      <c r="D13" s="44" t="str">
        <f>'[1]XXX'!F12</f>
        <v>A</v>
      </c>
      <c r="E13" s="44">
        <f>'[1]XXX'!G12</f>
        <v>1.956</v>
      </c>
      <c r="F13" s="83">
        <f>'[1]XXX'!H12</f>
        <v>3</v>
      </c>
      <c r="G13" s="44" t="str">
        <f>'[1]XXX'!I12</f>
        <v>C</v>
      </c>
      <c r="H13" s="44">
        <f>'[1]XXX'!J12</f>
        <v>1.904</v>
      </c>
      <c r="I13" s="83">
        <f>'[1]XXX'!K12</f>
        <v>8</v>
      </c>
      <c r="J13" s="44">
        <f>'[1]XXX'!L12</f>
        <v>3.86</v>
      </c>
      <c r="K13" s="75">
        <f>'[1]XXX'!M12</f>
        <v>11</v>
      </c>
      <c r="M13" s="10"/>
      <c r="N13" s="52">
        <v>5</v>
      </c>
      <c r="O13" s="101" t="s">
        <v>101</v>
      </c>
      <c r="P13" s="160">
        <v>5.12</v>
      </c>
      <c r="Q13" s="161">
        <v>16</v>
      </c>
      <c r="R13" s="162"/>
      <c r="S13" s="163">
        <v>4.348</v>
      </c>
      <c r="T13" s="161">
        <v>23</v>
      </c>
      <c r="U13" s="163">
        <v>9.468</v>
      </c>
      <c r="V13" s="161">
        <v>39</v>
      </c>
      <c r="W13" s="127">
        <f aca="true" t="shared" si="0" ref="W13:W27">_xlfn.RANK.EQ(V13,V$9:V$27,1)</f>
        <v>5</v>
      </c>
      <c r="Z13" s="105"/>
    </row>
    <row r="14" spans="1:26" ht="13.5" customHeight="1">
      <c r="A14" s="13">
        <v>4</v>
      </c>
      <c r="B14" s="8"/>
      <c r="C14" s="6">
        <f>'[1]XXX'!D13</f>
        <v>0</v>
      </c>
      <c r="D14" s="44">
        <f>'[1]XXX'!F13</f>
        <v>0</v>
      </c>
      <c r="E14" s="44">
        <f>'[1]XXX'!G13</f>
        <v>0</v>
      </c>
      <c r="F14" s="83">
        <f>'[1]XXX'!H13</f>
        <v>0</v>
      </c>
      <c r="G14" s="44">
        <f>'[1]XXX'!I13</f>
        <v>0</v>
      </c>
      <c r="H14" s="44">
        <f>'[1]XXX'!J13</f>
        <v>0</v>
      </c>
      <c r="I14" s="83">
        <f>'[1]XXX'!K13</f>
        <v>0</v>
      </c>
      <c r="J14" s="44">
        <f>'[1]XXX'!L13</f>
        <v>0</v>
      </c>
      <c r="K14" s="75">
        <f>'[1]XXX'!M13</f>
        <v>0</v>
      </c>
      <c r="N14" s="52">
        <v>6</v>
      </c>
      <c r="O14" s="101" t="s">
        <v>113</v>
      </c>
      <c r="P14" s="160">
        <v>6.558</v>
      </c>
      <c r="Q14" s="161">
        <v>20</v>
      </c>
      <c r="R14" s="162"/>
      <c r="S14" s="163">
        <v>4.598</v>
      </c>
      <c r="T14" s="161">
        <v>22</v>
      </c>
      <c r="U14" s="163">
        <v>11.156</v>
      </c>
      <c r="V14" s="161">
        <v>42</v>
      </c>
      <c r="W14" s="127">
        <f t="shared" si="0"/>
        <v>6</v>
      </c>
      <c r="Z14" s="105"/>
    </row>
    <row r="15" spans="1:26" ht="13.5" customHeight="1">
      <c r="A15" s="13">
        <v>5</v>
      </c>
      <c r="B15" s="90"/>
      <c r="C15" s="6">
        <f>'[1]XXX'!D14</f>
        <v>0</v>
      </c>
      <c r="D15" s="44">
        <f>'[1]XXX'!F14</f>
        <v>0</v>
      </c>
      <c r="E15" s="44">
        <f>'[1]XXX'!G14</f>
        <v>0</v>
      </c>
      <c r="F15" s="83">
        <f>'[1]XXX'!H14</f>
        <v>0</v>
      </c>
      <c r="G15" s="44">
        <f>'[1]XXX'!I14</f>
        <v>0</v>
      </c>
      <c r="H15" s="44">
        <f>'[1]XXX'!J14</f>
        <v>0</v>
      </c>
      <c r="I15" s="83">
        <f>'[1]XXX'!K14</f>
        <v>0</v>
      </c>
      <c r="J15" s="44">
        <f>'[1]XXX'!L14</f>
        <v>0</v>
      </c>
      <c r="K15" s="75">
        <f>'[1]XXX'!M14</f>
        <v>0</v>
      </c>
      <c r="N15" s="52">
        <v>7</v>
      </c>
      <c r="O15" s="101" t="s">
        <v>83</v>
      </c>
      <c r="P15" s="160">
        <v>5.868</v>
      </c>
      <c r="Q15" s="161">
        <v>13</v>
      </c>
      <c r="R15" s="162"/>
      <c r="S15" s="163">
        <v>3.794</v>
      </c>
      <c r="T15" s="161">
        <v>32</v>
      </c>
      <c r="U15" s="163">
        <v>9.661999999999999</v>
      </c>
      <c r="V15" s="161">
        <v>45</v>
      </c>
      <c r="W15" s="127">
        <f t="shared" si="0"/>
        <v>7</v>
      </c>
      <c r="Z15" s="105"/>
    </row>
    <row r="16" spans="1:26" ht="13.5" customHeight="1" thickBot="1">
      <c r="A16" s="50">
        <v>6</v>
      </c>
      <c r="B16" s="20"/>
      <c r="C16" s="16">
        <f>'[1]XXX'!D15</f>
        <v>0</v>
      </c>
      <c r="D16" s="45">
        <f>'[1]XXX'!F15</f>
        <v>0</v>
      </c>
      <c r="E16" s="45">
        <f>'[1]XXX'!G15</f>
        <v>0</v>
      </c>
      <c r="F16" s="84">
        <f>'[1]XXX'!H15</f>
        <v>0</v>
      </c>
      <c r="G16" s="45">
        <f>'[1]XXX'!I15</f>
        <v>0</v>
      </c>
      <c r="H16" s="45">
        <f>'[1]XXX'!J15</f>
        <v>0</v>
      </c>
      <c r="I16" s="84">
        <f>'[1]XXX'!K15</f>
        <v>0</v>
      </c>
      <c r="J16" s="45">
        <f>'[1]XXX'!L15</f>
        <v>0</v>
      </c>
      <c r="K16" s="76">
        <f>'[1]XXX'!M15</f>
        <v>0</v>
      </c>
      <c r="N16" s="52">
        <v>8</v>
      </c>
      <c r="O16" s="146" t="s">
        <v>131</v>
      </c>
      <c r="P16" s="146">
        <v>3.718</v>
      </c>
      <c r="Q16" s="164">
        <v>30</v>
      </c>
      <c r="R16" s="146"/>
      <c r="S16" s="146">
        <v>5.17</v>
      </c>
      <c r="T16" s="164">
        <v>19</v>
      </c>
      <c r="U16" s="146">
        <v>8.888000000000002</v>
      </c>
      <c r="V16" s="164">
        <v>49</v>
      </c>
      <c r="W16" s="127">
        <f t="shared" si="0"/>
        <v>8</v>
      </c>
      <c r="Z16" s="105"/>
    </row>
    <row r="17" spans="1:26" s="2" customFormat="1" ht="13.5" customHeight="1" thickBot="1">
      <c r="A17" s="19"/>
      <c r="B17" s="19"/>
      <c r="C17" s="66"/>
      <c r="D17" s="21"/>
      <c r="E17" s="19"/>
      <c r="F17" s="19"/>
      <c r="G17" s="32"/>
      <c r="H17" s="19"/>
      <c r="I17" s="19"/>
      <c r="J17" s="19"/>
      <c r="K17" s="19"/>
      <c r="L17" s="53"/>
      <c r="N17" s="52">
        <v>9</v>
      </c>
      <c r="O17" s="101" t="s">
        <v>30</v>
      </c>
      <c r="P17" s="160">
        <v>4.836</v>
      </c>
      <c r="Q17" s="161">
        <v>20</v>
      </c>
      <c r="R17" s="162"/>
      <c r="S17" s="163">
        <v>3.77</v>
      </c>
      <c r="T17" s="161">
        <v>34</v>
      </c>
      <c r="U17" s="163">
        <v>8.606</v>
      </c>
      <c r="V17" s="161">
        <v>54</v>
      </c>
      <c r="W17" s="127">
        <f t="shared" si="0"/>
        <v>9</v>
      </c>
      <c r="X17"/>
      <c r="Y17"/>
      <c r="Z17" s="105"/>
    </row>
    <row r="18" spans="1:30" ht="13.5" customHeight="1" thickBot="1">
      <c r="A18" s="38" t="s">
        <v>10</v>
      </c>
      <c r="B18" s="28"/>
      <c r="C18" s="27" t="str">
        <f>'[1]XXX'!C16</f>
        <v>LATGALE</v>
      </c>
      <c r="D18" s="28"/>
      <c r="E18" s="39">
        <f>SUM(E19:E24)</f>
        <v>4.346</v>
      </c>
      <c r="F18" s="78">
        <f>SUM(F19:F24)</f>
        <v>23</v>
      </c>
      <c r="G18" s="39"/>
      <c r="H18" s="39">
        <f>SUM(H19:H24)</f>
        <v>4.056</v>
      </c>
      <c r="I18" s="78">
        <f>SUM(I19:I24)</f>
        <v>28</v>
      </c>
      <c r="J18" s="28">
        <f>SUM(E18+H18)</f>
        <v>8.402000000000001</v>
      </c>
      <c r="K18" s="73">
        <f>SUM(F18+I18)</f>
        <v>51</v>
      </c>
      <c r="L18" s="52" t="s">
        <v>36</v>
      </c>
      <c r="M18" s="102"/>
      <c r="N18" s="52">
        <v>10</v>
      </c>
      <c r="O18" s="101" t="s">
        <v>112</v>
      </c>
      <c r="P18" s="160">
        <v>4.136</v>
      </c>
      <c r="Q18" s="161">
        <v>28</v>
      </c>
      <c r="R18" s="162"/>
      <c r="S18" s="163">
        <v>3.8499999999999996</v>
      </c>
      <c r="T18" s="161">
        <v>27</v>
      </c>
      <c r="U18" s="163">
        <v>7.986000000000001</v>
      </c>
      <c r="V18" s="161">
        <v>55</v>
      </c>
      <c r="W18" s="127">
        <f t="shared" si="0"/>
        <v>10</v>
      </c>
      <c r="Z18" s="105"/>
      <c r="AA18" s="17"/>
      <c r="AB18" s="17"/>
      <c r="AC18" s="17"/>
      <c r="AD18" s="17"/>
    </row>
    <row r="19" spans="1:26" ht="13.5" customHeight="1">
      <c r="A19" s="51">
        <v>1</v>
      </c>
      <c r="B19" s="18"/>
      <c r="C19" s="9" t="str">
        <f>'[1]XXX'!D16</f>
        <v>Aleksandrs Suško</v>
      </c>
      <c r="D19" s="49" t="str">
        <f>'[1]XXX'!F16</f>
        <v>A</v>
      </c>
      <c r="E19" s="49">
        <f>'[1]XXX'!G16</f>
        <v>2.204</v>
      </c>
      <c r="F19" s="77">
        <f>'[1]XXX'!H16</f>
        <v>2</v>
      </c>
      <c r="G19" s="49" t="str">
        <f>'[1]XXX'!I16</f>
        <v>C</v>
      </c>
      <c r="H19" s="49">
        <f>'[1]XXX'!J16</f>
        <v>2.316</v>
      </c>
      <c r="I19" s="77">
        <f>'[1]XXX'!K16</f>
        <v>2</v>
      </c>
      <c r="J19" s="49">
        <f>'[1]XXX'!L16</f>
        <v>4.52</v>
      </c>
      <c r="K19" s="74">
        <f>'[1]XXX'!M16</f>
        <v>4</v>
      </c>
      <c r="N19" s="52">
        <v>11</v>
      </c>
      <c r="O19" s="101" t="s">
        <v>8</v>
      </c>
      <c r="P19" s="160">
        <v>2.58</v>
      </c>
      <c r="Q19" s="161">
        <v>43</v>
      </c>
      <c r="R19" s="162"/>
      <c r="S19" s="163">
        <v>5.056</v>
      </c>
      <c r="T19" s="161">
        <v>16</v>
      </c>
      <c r="U19" s="163">
        <v>7.635999999999999</v>
      </c>
      <c r="V19" s="161">
        <v>59</v>
      </c>
      <c r="W19" s="127">
        <f t="shared" si="0"/>
        <v>11</v>
      </c>
      <c r="X19" s="2"/>
      <c r="Y19" s="2"/>
      <c r="Z19" s="107"/>
    </row>
    <row r="20" spans="1:26" ht="13.5" customHeight="1">
      <c r="A20" s="13">
        <v>2</v>
      </c>
      <c r="B20" s="8"/>
      <c r="C20" s="6" t="str">
        <f>'[1]XXX'!D17</f>
        <v>Maksims Kurtišs</v>
      </c>
      <c r="D20" s="44" t="str">
        <f>'[1]XXX'!F17</f>
        <v>B</v>
      </c>
      <c r="E20" s="44">
        <f>'[1]XXX'!G17</f>
        <v>1.01</v>
      </c>
      <c r="F20" s="83">
        <f>'[1]XXX'!H17</f>
        <v>12</v>
      </c>
      <c r="G20" s="44" t="str">
        <f>'[1]XXX'!I17</f>
        <v>A</v>
      </c>
      <c r="H20" s="44">
        <f>'[1]XXX'!J17</f>
        <v>0.71</v>
      </c>
      <c r="I20" s="83">
        <f>'[1]XXX'!K17</f>
        <v>13</v>
      </c>
      <c r="J20" s="44">
        <f>'[1]XXX'!L17</f>
        <v>1.72</v>
      </c>
      <c r="K20" s="75">
        <f>'[1]XXX'!M17</f>
        <v>25</v>
      </c>
      <c r="N20" s="52">
        <v>12</v>
      </c>
      <c r="O20" s="101" t="s">
        <v>95</v>
      </c>
      <c r="P20" s="160">
        <v>3.706</v>
      </c>
      <c r="Q20" s="161">
        <v>33</v>
      </c>
      <c r="R20" s="162"/>
      <c r="S20" s="163">
        <v>3.1820000000000004</v>
      </c>
      <c r="T20" s="161">
        <v>31</v>
      </c>
      <c r="U20" s="163">
        <v>6.888000000000001</v>
      </c>
      <c r="V20" s="161">
        <v>64</v>
      </c>
      <c r="W20" s="127">
        <f t="shared" si="0"/>
        <v>12</v>
      </c>
      <c r="Z20" s="105"/>
    </row>
    <row r="21" spans="1:26" ht="13.5" customHeight="1">
      <c r="A21" s="13">
        <v>3</v>
      </c>
      <c r="B21" s="8"/>
      <c r="C21" s="6" t="str">
        <f>'[1]XXX'!D18</f>
        <v>Vjačeslavs Šidlovskis</v>
      </c>
      <c r="D21" s="44" t="str">
        <f>'[1]XXX'!F18</f>
        <v>C</v>
      </c>
      <c r="E21" s="44">
        <f>'[1]XXX'!G18</f>
        <v>1.132</v>
      </c>
      <c r="F21" s="83">
        <f>'[1]XXX'!H18</f>
        <v>9</v>
      </c>
      <c r="G21" s="44" t="str">
        <f>'[1]XXX'!I18</f>
        <v>B</v>
      </c>
      <c r="H21" s="44">
        <f>'[1]XXX'!J18</f>
        <v>1.03</v>
      </c>
      <c r="I21" s="83">
        <f>'[1]XXX'!K18</f>
        <v>13</v>
      </c>
      <c r="J21" s="44">
        <f>'[1]XXX'!L18</f>
        <v>2.162</v>
      </c>
      <c r="K21" s="75">
        <f>'[1]XXX'!M18</f>
        <v>22</v>
      </c>
      <c r="N21" s="52">
        <v>13</v>
      </c>
      <c r="O21" s="101" t="s">
        <v>129</v>
      </c>
      <c r="P21" s="162">
        <v>1.988</v>
      </c>
      <c r="Q21" s="161">
        <v>45</v>
      </c>
      <c r="R21" s="162"/>
      <c r="S21" s="162">
        <v>4.3260000000000005</v>
      </c>
      <c r="T21" s="161">
        <v>22</v>
      </c>
      <c r="U21" s="160">
        <v>6.314</v>
      </c>
      <c r="V21" s="161">
        <v>67</v>
      </c>
      <c r="W21" s="127">
        <f t="shared" si="0"/>
        <v>13</v>
      </c>
      <c r="Z21" s="105"/>
    </row>
    <row r="22" spans="1:26" ht="13.5" customHeight="1">
      <c r="A22" s="13">
        <v>4</v>
      </c>
      <c r="B22" s="8"/>
      <c r="C22" s="6" t="str">
        <f>'[1]XXX'!D19</f>
        <v>Ilze Barukle</v>
      </c>
      <c r="D22" s="44">
        <f>'[1]XXX'!F19</f>
        <v>0</v>
      </c>
      <c r="E22" s="44">
        <f>'[1]XXX'!G19</f>
        <v>0</v>
      </c>
      <c r="F22" s="83">
        <f>'[1]XXX'!H19</f>
        <v>0</v>
      </c>
      <c r="G22" s="44">
        <f>'[1]XXX'!I19</f>
        <v>0</v>
      </c>
      <c r="H22" s="44">
        <f>'[1]XXX'!J19</f>
        <v>0</v>
      </c>
      <c r="I22" s="83">
        <f>'[1]XXX'!K19</f>
        <v>0</v>
      </c>
      <c r="J22" s="44">
        <f>'[1]XXX'!L19</f>
        <v>0</v>
      </c>
      <c r="K22" s="75">
        <f>'[1]XXX'!M19</f>
        <v>0</v>
      </c>
      <c r="N22" s="52">
        <v>14</v>
      </c>
      <c r="O22" s="101" t="s">
        <v>122</v>
      </c>
      <c r="P22" s="160">
        <v>3.52</v>
      </c>
      <c r="Q22" s="161">
        <v>34</v>
      </c>
      <c r="R22" s="162"/>
      <c r="S22" s="163">
        <v>2.084</v>
      </c>
      <c r="T22" s="161">
        <v>46</v>
      </c>
      <c r="U22" s="163">
        <v>5.603999999999999</v>
      </c>
      <c r="V22" s="161">
        <v>80</v>
      </c>
      <c r="W22" s="127">
        <f t="shared" si="0"/>
        <v>14</v>
      </c>
      <c r="Z22" s="105"/>
    </row>
    <row r="23" spans="1:26" ht="13.5" customHeight="1" thickBot="1">
      <c r="A23" s="50">
        <v>5</v>
      </c>
      <c r="B23" s="20"/>
      <c r="C23" s="16">
        <f>'[1]XXX'!D20</f>
        <v>0</v>
      </c>
      <c r="D23" s="45">
        <f>'[1]XXX'!F20</f>
        <v>0</v>
      </c>
      <c r="E23" s="45">
        <f>'[1]XXX'!G20</f>
        <v>0</v>
      </c>
      <c r="F23" s="84">
        <f>'[1]XXX'!H20</f>
        <v>0</v>
      </c>
      <c r="G23" s="45">
        <f>'[1]XXX'!I20</f>
        <v>0</v>
      </c>
      <c r="H23" s="45">
        <f>'[1]XXX'!J20</f>
        <v>0</v>
      </c>
      <c r="I23" s="84">
        <f>'[1]XXX'!K20</f>
        <v>0</v>
      </c>
      <c r="J23" s="45">
        <f>'[1]XXX'!L20</f>
        <v>0</v>
      </c>
      <c r="K23" s="76">
        <f>'[1]XXX'!M20</f>
        <v>0</v>
      </c>
      <c r="N23" s="52">
        <v>15</v>
      </c>
      <c r="O23" s="101" t="s">
        <v>143</v>
      </c>
      <c r="P23" s="160">
        <v>3.0439999999999996</v>
      </c>
      <c r="Q23" s="161">
        <v>38</v>
      </c>
      <c r="R23" s="162"/>
      <c r="S23" s="163">
        <v>1.956</v>
      </c>
      <c r="T23" s="161">
        <v>45</v>
      </c>
      <c r="U23" s="163">
        <v>5</v>
      </c>
      <c r="V23" s="161">
        <v>83</v>
      </c>
      <c r="W23" s="127">
        <f t="shared" si="0"/>
        <v>15</v>
      </c>
      <c r="Z23" s="105"/>
    </row>
    <row r="24" spans="1:26" ht="13.5" customHeight="1" thickBot="1">
      <c r="A24" s="19"/>
      <c r="B24" s="19"/>
      <c r="C24" s="25"/>
      <c r="D24" s="21"/>
      <c r="E24" s="19"/>
      <c r="F24" s="19"/>
      <c r="G24" s="32"/>
      <c r="H24" s="19"/>
      <c r="I24" s="19"/>
      <c r="J24" s="19"/>
      <c r="K24" s="19"/>
      <c r="O24" s="101" t="s">
        <v>90</v>
      </c>
      <c r="P24" s="160">
        <v>2.49</v>
      </c>
      <c r="Q24" s="161">
        <v>44</v>
      </c>
      <c r="R24" s="162"/>
      <c r="S24" s="163">
        <v>1.996</v>
      </c>
      <c r="T24" s="161">
        <v>42</v>
      </c>
      <c r="U24" s="163">
        <v>4.486</v>
      </c>
      <c r="V24" s="161">
        <v>86</v>
      </c>
      <c r="W24" s="127">
        <f t="shared" si="0"/>
        <v>16</v>
      </c>
      <c r="Z24" s="105"/>
    </row>
    <row r="25" spans="1:26" ht="13.5" customHeight="1" thickBot="1">
      <c r="A25" s="38" t="s">
        <v>11</v>
      </c>
      <c r="B25" s="28"/>
      <c r="C25" s="27" t="str">
        <f>'[1]XXX'!C22</f>
        <v>ALDA</v>
      </c>
      <c r="D25" s="28"/>
      <c r="E25" s="39">
        <f>SUM(E26:E28)</f>
        <v>2.282</v>
      </c>
      <c r="F25" s="78">
        <f>SUM(F26:F28)</f>
        <v>22</v>
      </c>
      <c r="G25" s="39"/>
      <c r="H25" s="39">
        <f>SUM(H26:H28)</f>
        <v>3.94</v>
      </c>
      <c r="I25" s="78">
        <f>SUM(I26:I28)</f>
        <v>13</v>
      </c>
      <c r="J25" s="28">
        <f>SUM(E25+H25)</f>
        <v>6.2219999999999995</v>
      </c>
      <c r="K25" s="73">
        <f>SUM(F25+I25)</f>
        <v>35</v>
      </c>
      <c r="L25" s="52" t="s">
        <v>36</v>
      </c>
      <c r="O25" s="101" t="s">
        <v>116</v>
      </c>
      <c r="P25" s="160">
        <v>2.564</v>
      </c>
      <c r="Q25" s="161">
        <v>43</v>
      </c>
      <c r="R25" s="162"/>
      <c r="S25" s="163">
        <v>2.176</v>
      </c>
      <c r="T25" s="161">
        <v>46</v>
      </c>
      <c r="U25" s="163">
        <v>4.74</v>
      </c>
      <c r="V25" s="161">
        <v>89</v>
      </c>
      <c r="W25" s="127">
        <f t="shared" si="0"/>
        <v>17</v>
      </c>
      <c r="Z25" s="105"/>
    </row>
    <row r="26" spans="1:23" ht="13.5" customHeight="1">
      <c r="A26" s="51">
        <v>1</v>
      </c>
      <c r="B26" s="18"/>
      <c r="C26" s="9" t="str">
        <f>'[1]XXX'!D22</f>
        <v>Jānis Bitenieks</v>
      </c>
      <c r="D26" s="49" t="str">
        <f>'[1]XXX'!F22</f>
        <v>C</v>
      </c>
      <c r="E26" s="49">
        <f>'[1]XXX'!G22</f>
        <v>0.926</v>
      </c>
      <c r="F26" s="77">
        <f>'[1]XXX'!H22</f>
        <v>13</v>
      </c>
      <c r="G26" s="49" t="str">
        <f>'[1]XXX'!I22</f>
        <v>B</v>
      </c>
      <c r="H26" s="49">
        <f>'[1]XXX'!J22</f>
        <v>2.31</v>
      </c>
      <c r="I26" s="77">
        <f>'[1]XXX'!K22</f>
        <v>3</v>
      </c>
      <c r="J26" s="49">
        <f>'[1]XXX'!L22</f>
        <v>3.236</v>
      </c>
      <c r="K26" s="74">
        <f>'[1]XXX'!M22</f>
        <v>16</v>
      </c>
      <c r="O26" s="146" t="s">
        <v>138</v>
      </c>
      <c r="P26" s="146">
        <v>1.8860000000000001</v>
      </c>
      <c r="Q26" s="164">
        <v>49</v>
      </c>
      <c r="R26" s="146"/>
      <c r="S26" s="146">
        <v>2.158</v>
      </c>
      <c r="T26" s="164">
        <v>41</v>
      </c>
      <c r="U26" s="146">
        <v>4.0440000000000005</v>
      </c>
      <c r="V26" s="164">
        <v>90</v>
      </c>
      <c r="W26" s="127">
        <f t="shared" si="0"/>
        <v>18</v>
      </c>
    </row>
    <row r="27" spans="1:23" ht="13.5" customHeight="1">
      <c r="A27" s="13">
        <v>2</v>
      </c>
      <c r="B27" s="8"/>
      <c r="C27" s="6" t="str">
        <f>'[1]XXX'!D23</f>
        <v>Aigars Rēze</v>
      </c>
      <c r="D27" s="44" t="str">
        <f>'[1]XXX'!F23</f>
        <v>B</v>
      </c>
      <c r="E27" s="44">
        <f>'[1]XXX'!G23</f>
        <v>1.356</v>
      </c>
      <c r="F27" s="83">
        <f>'[1]XXX'!H23</f>
        <v>9</v>
      </c>
      <c r="G27" s="44" t="str">
        <f>'[1]XXX'!I23</f>
        <v>C</v>
      </c>
      <c r="H27" s="44">
        <f>'[1]XXX'!J23</f>
        <v>1.63</v>
      </c>
      <c r="I27" s="83">
        <f>'[1]XXX'!K23</f>
        <v>10</v>
      </c>
      <c r="J27" s="44">
        <f>'[1]XXX'!L23</f>
        <v>2.9859999999999998</v>
      </c>
      <c r="K27" s="75">
        <f>'[1]XXX'!M23</f>
        <v>19</v>
      </c>
      <c r="O27" s="146" t="s">
        <v>134</v>
      </c>
      <c r="P27" s="146">
        <v>0.272</v>
      </c>
      <c r="Q27" s="164">
        <v>57</v>
      </c>
      <c r="R27" s="146"/>
      <c r="S27" s="146">
        <v>0.756</v>
      </c>
      <c r="T27" s="164">
        <v>56</v>
      </c>
      <c r="U27" s="146">
        <v>1.028</v>
      </c>
      <c r="V27" s="164">
        <v>113</v>
      </c>
      <c r="W27" s="127">
        <f t="shared" si="0"/>
        <v>19</v>
      </c>
    </row>
    <row r="28" spans="1:11" ht="12.75" thickBot="1">
      <c r="A28" s="50">
        <v>5</v>
      </c>
      <c r="B28" s="20"/>
      <c r="C28" s="16">
        <f>'[1]XXX'!D26</f>
        <v>0</v>
      </c>
      <c r="D28" s="45">
        <f>'[1]XXX'!F26</f>
        <v>0</v>
      </c>
      <c r="E28" s="45">
        <f>'[1]XXX'!G26</f>
        <v>0</v>
      </c>
      <c r="F28" s="84">
        <f>'[1]XXX'!H26</f>
        <v>0</v>
      </c>
      <c r="G28" s="45">
        <f>'[1]XXX'!I26</f>
        <v>0</v>
      </c>
      <c r="H28" s="45">
        <f>'[1]XXX'!J26</f>
        <v>0</v>
      </c>
      <c r="I28" s="84">
        <f>'[1]XXX'!K26</f>
        <v>0</v>
      </c>
      <c r="J28" s="45">
        <f>'[1]XXX'!L26</f>
        <v>0</v>
      </c>
      <c r="K28" s="76">
        <f>'[1]XXX'!M26</f>
        <v>0</v>
      </c>
    </row>
    <row r="29" spans="1:11" ht="13.5" thickBot="1">
      <c r="A29" s="19"/>
      <c r="B29" s="19"/>
      <c r="C29" s="15"/>
      <c r="D29" s="21"/>
      <c r="E29" s="19"/>
      <c r="F29" s="19"/>
      <c r="G29" s="32"/>
      <c r="H29" s="19"/>
      <c r="I29" s="19"/>
      <c r="J29" s="19"/>
      <c r="K29" s="19"/>
    </row>
    <row r="30" spans="1:12" ht="18.75" customHeight="1" thickBot="1">
      <c r="A30" s="38" t="s">
        <v>12</v>
      </c>
      <c r="B30" s="28"/>
      <c r="C30" s="27" t="str">
        <f>'[1]XXX'!C28</f>
        <v>AR MAKŠĶERI</v>
      </c>
      <c r="D30" s="28"/>
      <c r="E30" s="39">
        <f>SUM(E31:E35)</f>
        <v>1.766</v>
      </c>
      <c r="F30" s="78">
        <f>SUM(F31:F35)</f>
        <v>42</v>
      </c>
      <c r="G30" s="39"/>
      <c r="H30" s="39">
        <f>SUM(H31:H35)</f>
        <v>1.824</v>
      </c>
      <c r="I30" s="78">
        <f>SUM(I31:I35)</f>
        <v>43</v>
      </c>
      <c r="J30" s="28">
        <f>SUM(E30+H30)</f>
        <v>3.59</v>
      </c>
      <c r="K30" s="73">
        <f>SUM(F30+I30)</f>
        <v>85</v>
      </c>
      <c r="L30" s="52" t="s">
        <v>36</v>
      </c>
    </row>
    <row r="31" spans="1:11" ht="12">
      <c r="A31" s="51">
        <v>1</v>
      </c>
      <c r="B31" s="18"/>
      <c r="C31" s="6" t="str">
        <f>'[1]XXX'!D28</f>
        <v>Ingus Sāvičs</v>
      </c>
      <c r="D31" s="49" t="str">
        <f>'[1]XXX'!F28</f>
        <v>C</v>
      </c>
      <c r="E31" s="49">
        <f>'[1]XXX'!G28</f>
        <v>0.594</v>
      </c>
      <c r="F31" s="77">
        <f>'[1]XXX'!H28</f>
        <v>15</v>
      </c>
      <c r="G31" s="49" t="str">
        <f>'[1]XXX'!I28</f>
        <v>C</v>
      </c>
      <c r="H31" s="49">
        <f>'[1]XXX'!J28</f>
        <v>0.546</v>
      </c>
      <c r="I31" s="77">
        <f>'[1]XXX'!K28</f>
        <v>15</v>
      </c>
      <c r="J31" s="49">
        <f>'[1]XXX'!L28</f>
        <v>1.1400000000000001</v>
      </c>
      <c r="K31" s="74">
        <f>'[1]XXX'!M28</f>
        <v>30</v>
      </c>
    </row>
    <row r="32" spans="1:11" ht="12">
      <c r="A32" s="13">
        <v>2</v>
      </c>
      <c r="B32" s="8"/>
      <c r="C32" s="6" t="str">
        <f>'[1]XXX'!D29</f>
        <v>Jurģis Vite</v>
      </c>
      <c r="D32" s="44" t="str">
        <f>'[1]XXX'!F29</f>
        <v>A</v>
      </c>
      <c r="E32" s="44">
        <f>'[1]XXX'!G29</f>
        <v>0.768</v>
      </c>
      <c r="F32" s="83">
        <f>'[1]XXX'!H29</f>
        <v>13</v>
      </c>
      <c r="G32" s="44" t="str">
        <f>'[1]XXX'!I29</f>
        <v>A</v>
      </c>
      <c r="H32" s="44">
        <f>'[1]XXX'!J29</f>
        <v>0.544</v>
      </c>
      <c r="I32" s="83">
        <f>'[1]XXX'!K29</f>
        <v>14</v>
      </c>
      <c r="J32" s="44">
        <f>'[1]XXX'!L29</f>
        <v>1.312</v>
      </c>
      <c r="K32" s="75">
        <f>'[1]XXX'!M29</f>
        <v>27</v>
      </c>
    </row>
    <row r="33" spans="1:11" ht="12">
      <c r="A33" s="13">
        <v>3</v>
      </c>
      <c r="B33" s="8"/>
      <c r="C33" s="6" t="str">
        <f>'[1]XXX'!D30</f>
        <v>Vilnis Klāsons</v>
      </c>
      <c r="D33" s="44" t="str">
        <f>'[1]XXX'!F30</f>
        <v>B</v>
      </c>
      <c r="E33" s="44">
        <f>'[1]XXX'!G30</f>
        <v>0.404</v>
      </c>
      <c r="F33" s="83">
        <f>'[1]XXX'!H30</f>
        <v>14</v>
      </c>
      <c r="G33" s="44">
        <f>'[1]XXX'!I30</f>
        <v>0</v>
      </c>
      <c r="H33" s="44">
        <f>'[1]XXX'!J30</f>
        <v>0</v>
      </c>
      <c r="I33" s="83">
        <f>'[1]XXX'!K30</f>
        <v>0</v>
      </c>
      <c r="J33" s="44">
        <f>'[1]XXX'!L30</f>
        <v>0.404</v>
      </c>
      <c r="K33" s="75">
        <f>'[1]XXX'!M30</f>
        <v>14</v>
      </c>
    </row>
    <row r="34" spans="1:11" ht="12">
      <c r="A34" s="13">
        <v>4</v>
      </c>
      <c r="B34" s="8"/>
      <c r="C34" s="6" t="str">
        <f>'[1]XXX'!D31</f>
        <v>Rinalds Strazdiņš</v>
      </c>
      <c r="D34" s="44">
        <f>'[1]XXX'!F31</f>
        <v>0</v>
      </c>
      <c r="E34" s="44">
        <f>'[1]XXX'!G31</f>
        <v>0</v>
      </c>
      <c r="F34" s="83">
        <f>'[1]XXX'!H31</f>
        <v>0</v>
      </c>
      <c r="G34" s="44" t="str">
        <f>'[1]XXX'!I31</f>
        <v>B</v>
      </c>
      <c r="H34" s="44">
        <f>'[1]XXX'!J31</f>
        <v>0.734</v>
      </c>
      <c r="I34" s="83">
        <f>'[1]XXX'!K31</f>
        <v>14</v>
      </c>
      <c r="J34" s="44">
        <f>'[1]XXX'!L31</f>
        <v>0.734</v>
      </c>
      <c r="K34" s="75">
        <f>'[1]XXX'!M31</f>
        <v>14</v>
      </c>
    </row>
    <row r="35" spans="1:11" ht="12.75" thickBot="1">
      <c r="A35" s="50">
        <v>5</v>
      </c>
      <c r="B35" s="20"/>
      <c r="C35" s="6">
        <f>'[1]XXX'!D32</f>
        <v>0</v>
      </c>
      <c r="D35" s="45">
        <f>'[1]XXX'!F32</f>
        <v>0</v>
      </c>
      <c r="E35" s="45">
        <f>'[1]XXX'!G32</f>
        <v>0</v>
      </c>
      <c r="F35" s="84">
        <f>'[1]XXX'!H32</f>
        <v>0</v>
      </c>
      <c r="G35" s="45">
        <f>'[1]XXX'!I32</f>
        <v>0</v>
      </c>
      <c r="H35" s="45">
        <f>'[1]XXX'!J32</f>
        <v>0</v>
      </c>
      <c r="I35" s="84">
        <f>'[1]XXX'!K32</f>
        <v>0</v>
      </c>
      <c r="J35" s="45">
        <f>'[1]XXX'!L32</f>
        <v>0</v>
      </c>
      <c r="K35" s="76">
        <f>'[1]XXX'!M32</f>
        <v>0</v>
      </c>
    </row>
    <row r="36" spans="1:11" ht="13.5" thickBot="1">
      <c r="A36" s="19"/>
      <c r="B36" s="19"/>
      <c r="C36" s="15"/>
      <c r="D36" s="21"/>
      <c r="E36" s="19"/>
      <c r="F36" s="19"/>
      <c r="G36" s="32"/>
      <c r="H36" s="19"/>
      <c r="I36" s="19"/>
      <c r="J36" s="19"/>
      <c r="K36" s="19"/>
    </row>
    <row r="37" spans="1:13" ht="18.75" customHeight="1" thickBot="1">
      <c r="A37" s="38" t="s">
        <v>13</v>
      </c>
      <c r="B37" s="28"/>
      <c r="C37" s="27" t="str">
        <f>'[1]XXX'!C34</f>
        <v>TAVA COPE AGLONA</v>
      </c>
      <c r="D37" s="28"/>
      <c r="E37" s="39">
        <f>SUM(E38:E42)</f>
        <v>7.130000000000001</v>
      </c>
      <c r="F37" s="78">
        <f>SUM(F38:F42)</f>
        <v>12</v>
      </c>
      <c r="G37" s="39"/>
      <c r="H37" s="39">
        <f>SUM(H38:H42)</f>
        <v>4.438</v>
      </c>
      <c r="I37" s="78">
        <f>SUM(I38:I42)</f>
        <v>26</v>
      </c>
      <c r="J37" s="28">
        <f>SUM(E37+H37)</f>
        <v>11.568000000000001</v>
      </c>
      <c r="K37" s="73">
        <f>SUM(F37+I37)</f>
        <v>38</v>
      </c>
      <c r="L37" s="52" t="s">
        <v>36</v>
      </c>
      <c r="M37" s="102"/>
    </row>
    <row r="38" spans="1:11" ht="12">
      <c r="A38" s="51">
        <v>1</v>
      </c>
      <c r="B38" s="18"/>
      <c r="C38" s="9" t="str">
        <f>'[1]XXX'!D34</f>
        <v>Sandis Gribuška</v>
      </c>
      <c r="D38" s="49" t="str">
        <f>'[1]XXX'!F34</f>
        <v>B</v>
      </c>
      <c r="E38" s="49">
        <f>'[1]XXX'!G34</f>
        <v>3.424</v>
      </c>
      <c r="F38" s="77">
        <f>'[1]XXX'!H34</f>
        <v>1</v>
      </c>
      <c r="G38" s="49" t="str">
        <f>'[1]XXX'!I34</f>
        <v>C</v>
      </c>
      <c r="H38" s="49">
        <f>'[1]XXX'!J34</f>
        <v>2.04</v>
      </c>
      <c r="I38" s="77">
        <f>'[1]XXX'!K34</f>
        <v>5</v>
      </c>
      <c r="J38" s="49">
        <f>'[1]XXX'!L34</f>
        <v>5.464</v>
      </c>
      <c r="K38" s="74">
        <f>'[1]XXX'!M34</f>
        <v>6</v>
      </c>
    </row>
    <row r="39" spans="1:11" ht="12">
      <c r="A39" s="13">
        <v>2</v>
      </c>
      <c r="B39" s="8"/>
      <c r="C39" s="6" t="str">
        <f>'[1]XXX'!D35</f>
        <v>Aldis Kalvāns</v>
      </c>
      <c r="D39" s="44" t="str">
        <f>'[1]XXX'!F35</f>
        <v>A</v>
      </c>
      <c r="E39" s="44">
        <f>'[1]XXX'!G35</f>
        <v>1.332</v>
      </c>
      <c r="F39" s="83">
        <f>'[1]XXX'!H35</f>
        <v>9</v>
      </c>
      <c r="G39" s="44" t="str">
        <f>'[1]XXX'!I35</f>
        <v>A</v>
      </c>
      <c r="H39" s="44">
        <f>'[1]XXX'!J35</f>
        <v>0.876</v>
      </c>
      <c r="I39" s="83">
        <f>'[1]XXX'!K35</f>
        <v>12</v>
      </c>
      <c r="J39" s="44">
        <f>'[1]XXX'!L35</f>
        <v>2.208</v>
      </c>
      <c r="K39" s="75">
        <f>'[1]XXX'!M35</f>
        <v>21</v>
      </c>
    </row>
    <row r="40" spans="1:11" ht="12">
      <c r="A40" s="13">
        <v>3</v>
      </c>
      <c r="B40" s="8"/>
      <c r="C40" s="6" t="str">
        <f>'[1]XXX'!D36</f>
        <v>Māris Āriņš</v>
      </c>
      <c r="D40" s="44" t="str">
        <f>'[1]XXX'!F36</f>
        <v>C</v>
      </c>
      <c r="E40" s="44">
        <f>'[1]XXX'!G36</f>
        <v>2.374</v>
      </c>
      <c r="F40" s="83">
        <f>'[1]XXX'!H36</f>
        <v>2</v>
      </c>
      <c r="G40" s="44" t="str">
        <f>'[1]XXX'!I36</f>
        <v>B</v>
      </c>
      <c r="H40" s="44">
        <f>'[1]XXX'!J36</f>
        <v>1.522</v>
      </c>
      <c r="I40" s="83">
        <f>'[1]XXX'!K36</f>
        <v>9</v>
      </c>
      <c r="J40" s="44">
        <f>'[1]XXX'!L36</f>
        <v>3.896</v>
      </c>
      <c r="K40" s="75">
        <f>'[1]XXX'!M36</f>
        <v>11</v>
      </c>
    </row>
    <row r="41" spans="1:11" ht="12">
      <c r="A41" s="13">
        <v>4</v>
      </c>
      <c r="B41" s="8"/>
      <c r="C41" s="6" t="str">
        <f>'[1]XXX'!D37</f>
        <v>rez. Aldis Trimalnieks</v>
      </c>
      <c r="D41" s="44">
        <f>'[1]XXX'!F37</f>
        <v>0</v>
      </c>
      <c r="E41" s="44">
        <f>'[1]XXX'!G37</f>
        <v>0</v>
      </c>
      <c r="F41" s="83">
        <f>'[1]XXX'!H37</f>
        <v>0</v>
      </c>
      <c r="G41" s="44">
        <f>'[1]XXX'!I37</f>
        <v>0</v>
      </c>
      <c r="H41" s="44">
        <f>'[1]XXX'!J37</f>
        <v>0</v>
      </c>
      <c r="I41" s="83">
        <f>'[1]XXX'!K37</f>
        <v>0</v>
      </c>
      <c r="J41" s="44">
        <f>'[1]XXX'!L37</f>
        <v>0</v>
      </c>
      <c r="K41" s="75">
        <f>'[1]XXX'!M37</f>
        <v>0</v>
      </c>
    </row>
    <row r="42" spans="1:11" ht="12.75" thickBot="1">
      <c r="A42" s="50">
        <v>5</v>
      </c>
      <c r="B42" s="20"/>
      <c r="C42" s="16">
        <f>'[1]XXX'!D38</f>
        <v>0</v>
      </c>
      <c r="D42" s="45">
        <f>'[1]XXX'!F38</f>
        <v>0</v>
      </c>
      <c r="E42" s="45">
        <f>'[1]XXX'!G38</f>
        <v>0</v>
      </c>
      <c r="F42" s="84">
        <f>'[1]XXX'!H38</f>
        <v>0</v>
      </c>
      <c r="G42" s="45">
        <f>'[1]XXX'!I38</f>
        <v>0</v>
      </c>
      <c r="H42" s="45">
        <f>'[1]XXX'!J38</f>
        <v>0</v>
      </c>
      <c r="I42" s="84">
        <f>'[1]XXX'!K38</f>
        <v>0</v>
      </c>
      <c r="J42" s="45">
        <f>'[1]XXX'!L38</f>
        <v>0</v>
      </c>
      <c r="K42" s="76">
        <f>'[1]XXX'!M38</f>
        <v>0</v>
      </c>
    </row>
    <row r="43" spans="1:12" ht="12.75" customHeight="1" thickBot="1">
      <c r="A43" s="19"/>
      <c r="B43" s="19"/>
      <c r="C43" s="15"/>
      <c r="D43" s="21"/>
      <c r="E43" s="19"/>
      <c r="F43" s="19"/>
      <c r="G43" s="19"/>
      <c r="H43" s="19"/>
      <c r="I43" s="19"/>
      <c r="J43" s="19"/>
      <c r="K43" s="19"/>
      <c r="L43" s="53"/>
    </row>
    <row r="44" spans="1:12" ht="18.75" customHeight="1" thickBot="1">
      <c r="A44" s="38" t="s">
        <v>14</v>
      </c>
      <c r="B44" s="28"/>
      <c r="C44" s="27" t="str">
        <f>'[1]XXX'!C40</f>
        <v>BALTIE ĒRGĻI</v>
      </c>
      <c r="D44" s="28"/>
      <c r="E44" s="39">
        <f>SUM(E45:E49)</f>
        <v>1.912</v>
      </c>
      <c r="F44" s="78">
        <f>SUM(F45:F49)</f>
        <v>43</v>
      </c>
      <c r="G44" s="39"/>
      <c r="H44" s="39">
        <f>SUM(H45:H49)</f>
        <v>3.4</v>
      </c>
      <c r="I44" s="78">
        <f>SUM(I45:I49)</f>
        <v>35</v>
      </c>
      <c r="J44" s="28">
        <f>SUM(E44+H44)</f>
        <v>5.311999999999999</v>
      </c>
      <c r="K44" s="73">
        <f>SUM(F44+I44)</f>
        <v>78</v>
      </c>
      <c r="L44" s="52" t="s">
        <v>36</v>
      </c>
    </row>
    <row r="45" spans="1:11" ht="12">
      <c r="A45" s="51">
        <v>1</v>
      </c>
      <c r="B45" s="18"/>
      <c r="C45" s="9" t="str">
        <f>'[1]XXX'!D40</f>
        <v>Dailis Auziņš</v>
      </c>
      <c r="D45" s="49" t="str">
        <f>'[1]XXX'!F40</f>
        <v>A</v>
      </c>
      <c r="E45" s="49">
        <f>'[1]XXX'!G40</f>
        <v>0.736</v>
      </c>
      <c r="F45" s="77">
        <f>'[1]XXX'!H40</f>
        <v>14</v>
      </c>
      <c r="G45" s="49" t="str">
        <f>'[1]XXX'!I40</f>
        <v>C</v>
      </c>
      <c r="H45" s="49">
        <f>'[1]XXX'!J40</f>
        <v>1.744</v>
      </c>
      <c r="I45" s="77">
        <f>'[1]XXX'!K40</f>
        <v>9</v>
      </c>
      <c r="J45" s="49">
        <f>'[1]XXX'!L40</f>
        <v>2.48</v>
      </c>
      <c r="K45" s="74">
        <f>'[1]XXX'!M40</f>
        <v>23</v>
      </c>
    </row>
    <row r="46" spans="1:11" ht="12">
      <c r="A46" s="13">
        <v>2</v>
      </c>
      <c r="B46" s="8"/>
      <c r="C46" s="6" t="str">
        <f>'[1]XXX'!D41</f>
        <v>Aivis Auziņš </v>
      </c>
      <c r="D46" s="44" t="str">
        <f>'[1]XXX'!F41</f>
        <v>B</v>
      </c>
      <c r="E46" s="44">
        <f>'[1]XXX'!G41</f>
        <v>0.352</v>
      </c>
      <c r="F46" s="83">
        <f>'[1]XXX'!H41</f>
        <v>15</v>
      </c>
      <c r="G46" s="44" t="str">
        <f>'[1]XXX'!I41</f>
        <v>B</v>
      </c>
      <c r="H46" s="44">
        <f>'[1]XXX'!J41</f>
        <v>0.47</v>
      </c>
      <c r="I46" s="83">
        <f>'[1]XXX'!K41</f>
        <v>15</v>
      </c>
      <c r="J46" s="44">
        <f>'[1]XXX'!L41</f>
        <v>0.822</v>
      </c>
      <c r="K46" s="75">
        <f>'[1]XXX'!M41</f>
        <v>30</v>
      </c>
    </row>
    <row r="47" spans="1:11" ht="12">
      <c r="A47" s="13">
        <v>3</v>
      </c>
      <c r="B47" s="8"/>
      <c r="C47" s="6" t="str">
        <f>'[1]XXX'!D42</f>
        <v>Liene Strušeļe </v>
      </c>
      <c r="D47" s="44" t="str">
        <f>'[1]XXX'!F42</f>
        <v>C</v>
      </c>
      <c r="E47" s="44">
        <f>'[1]XXX'!G42</f>
        <v>0.824</v>
      </c>
      <c r="F47" s="83">
        <f>'[1]XXX'!H42</f>
        <v>14</v>
      </c>
      <c r="G47" s="44" t="str">
        <f>'[1]XXX'!I42</f>
        <v>A</v>
      </c>
      <c r="H47" s="44">
        <f>'[1]XXX'!J42</f>
        <v>1.186</v>
      </c>
      <c r="I47" s="83">
        <f>'[1]XXX'!K42</f>
        <v>11</v>
      </c>
      <c r="J47" s="44">
        <f>'[1]XXX'!L42</f>
        <v>2.01</v>
      </c>
      <c r="K47" s="75">
        <f>'[1]XXX'!M42</f>
        <v>25</v>
      </c>
    </row>
    <row r="48" spans="1:15" ht="12">
      <c r="A48" s="13">
        <v>4</v>
      </c>
      <c r="B48" s="8"/>
      <c r="C48" s="6" t="str">
        <f>'[1]XXX'!D43</f>
        <v>rez. Aigars Ķipēns </v>
      </c>
      <c r="D48" s="44">
        <f>'[1]XXX'!F43</f>
        <v>0</v>
      </c>
      <c r="E48" s="44">
        <f>'[1]XXX'!G43</f>
        <v>0</v>
      </c>
      <c r="F48" s="83">
        <f>'[1]XXX'!H43</f>
        <v>0</v>
      </c>
      <c r="G48" s="44">
        <f>'[1]XXX'!I43</f>
        <v>0</v>
      </c>
      <c r="H48" s="44">
        <f>'[1]XXX'!J43</f>
        <v>0</v>
      </c>
      <c r="I48" s="83">
        <f>'[1]XXX'!K43</f>
        <v>0</v>
      </c>
      <c r="J48" s="44">
        <f>'[1]XXX'!L43</f>
        <v>0</v>
      </c>
      <c r="K48" s="75">
        <f>'[1]XXX'!M43</f>
        <v>0</v>
      </c>
      <c r="M48" s="2"/>
      <c r="N48" s="130"/>
      <c r="O48" s="2"/>
    </row>
    <row r="49" spans="1:15" ht="12.75" thickBot="1">
      <c r="A49" s="50">
        <v>5</v>
      </c>
      <c r="B49" s="20"/>
      <c r="C49" s="16">
        <f>'[1]XXX'!D44</f>
        <v>0</v>
      </c>
      <c r="D49" s="45">
        <f>'[1]XXX'!F44</f>
        <v>0</v>
      </c>
      <c r="E49" s="45">
        <f>'[1]XXX'!G44</f>
        <v>0</v>
      </c>
      <c r="F49" s="84">
        <f>'[1]XXX'!H44</f>
        <v>0</v>
      </c>
      <c r="G49" s="45">
        <f>'[1]XXX'!I44</f>
        <v>0</v>
      </c>
      <c r="H49" s="45">
        <f>'[1]XXX'!J44</f>
        <v>0</v>
      </c>
      <c r="I49" s="84">
        <f>'[1]XXX'!K44</f>
        <v>0</v>
      </c>
      <c r="J49" s="45">
        <f>'[1]XXX'!L44</f>
        <v>0</v>
      </c>
      <c r="K49" s="76">
        <f>'[1]XXX'!M44</f>
        <v>0</v>
      </c>
      <c r="M49" s="2"/>
      <c r="N49" s="130"/>
      <c r="O49" s="2"/>
    </row>
    <row r="50" spans="1:15" ht="12.75" customHeight="1" thickBot="1">
      <c r="A50" s="19"/>
      <c r="B50" s="19"/>
      <c r="C50" s="15"/>
      <c r="D50" s="21"/>
      <c r="E50" s="19"/>
      <c r="F50" s="19"/>
      <c r="G50" s="22"/>
      <c r="H50" s="19"/>
      <c r="I50" s="19"/>
      <c r="J50" s="19"/>
      <c r="K50" s="19"/>
      <c r="M50" s="2"/>
      <c r="N50" s="130"/>
      <c r="O50" s="2"/>
    </row>
    <row r="51" spans="1:15" ht="18.75" customHeight="1" thickBot="1">
      <c r="A51" s="38" t="s">
        <v>15</v>
      </c>
      <c r="B51" s="28"/>
      <c r="C51" s="27" t="str">
        <f>'[1]XXX'!C46</f>
        <v>LIARPS</v>
      </c>
      <c r="D51" s="28"/>
      <c r="E51" s="39">
        <f>SUM(E52:E56)</f>
        <v>3.8260000000000005</v>
      </c>
      <c r="F51" s="78">
        <f>SUM(F52:F56)</f>
        <v>27</v>
      </c>
      <c r="G51" s="39"/>
      <c r="H51" s="39">
        <f>SUM(H52:H56)</f>
        <v>4.406000000000001</v>
      </c>
      <c r="I51" s="78">
        <f>SUM(I52:I56)</f>
        <v>25</v>
      </c>
      <c r="J51" s="28">
        <f>SUM(E51+H51)</f>
        <v>8.232000000000001</v>
      </c>
      <c r="K51" s="73">
        <f>SUM(F51+I51)</f>
        <v>52</v>
      </c>
      <c r="L51" s="52" t="s">
        <v>36</v>
      </c>
      <c r="M51" s="2"/>
      <c r="N51" s="130"/>
      <c r="O51" s="2"/>
    </row>
    <row r="52" spans="1:11" ht="12">
      <c r="A52" s="51">
        <v>1</v>
      </c>
      <c r="B52" s="18"/>
      <c r="C52" s="9" t="str">
        <f>'[1]XXX'!D46</f>
        <v>Ēriks Tučs</v>
      </c>
      <c r="D52" s="49" t="str">
        <f>'[1]XXX'!F46</f>
        <v>B</v>
      </c>
      <c r="E52" s="49">
        <f>'[1]XXX'!G46</f>
        <v>1.794</v>
      </c>
      <c r="F52" s="77">
        <f>'[1]XXX'!H46</f>
        <v>6</v>
      </c>
      <c r="G52" s="49" t="str">
        <f>'[1]XXX'!I46</f>
        <v>C</v>
      </c>
      <c r="H52" s="49">
        <f>'[1]XXX'!J46</f>
        <v>1.15</v>
      </c>
      <c r="I52" s="77">
        <f>'[1]XXX'!K46</f>
        <v>14</v>
      </c>
      <c r="J52" s="49">
        <f>'[1]XXX'!L46</f>
        <v>2.944</v>
      </c>
      <c r="K52" s="74">
        <f>'[1]XXX'!M46</f>
        <v>20</v>
      </c>
    </row>
    <row r="53" spans="1:11" ht="12">
      <c r="A53" s="13">
        <v>2</v>
      </c>
      <c r="B53" s="8"/>
      <c r="C53" s="6" t="str">
        <f>'[1]XXX'!D47</f>
        <v>Aldis Voits</v>
      </c>
      <c r="D53" s="44" t="str">
        <f>'[1]XXX'!F47</f>
        <v>C</v>
      </c>
      <c r="E53" s="44">
        <f>'[1]XXX'!G47</f>
        <v>1.502</v>
      </c>
      <c r="F53" s="83">
        <f>'[1]XXX'!H47</f>
        <v>6</v>
      </c>
      <c r="G53" s="44" t="str">
        <f>'[1]XXX'!I47</f>
        <v>B</v>
      </c>
      <c r="H53" s="44">
        <f>'[1]XXX'!J47</f>
        <v>1.84</v>
      </c>
      <c r="I53" s="83">
        <f>'[1]XXX'!K47</f>
        <v>5</v>
      </c>
      <c r="J53" s="44">
        <f>'[1]XXX'!L47</f>
        <v>3.342</v>
      </c>
      <c r="K53" s="75">
        <f>'[1]XXX'!M47</f>
        <v>11</v>
      </c>
    </row>
    <row r="54" spans="1:11" ht="12">
      <c r="A54" s="13">
        <v>3</v>
      </c>
      <c r="B54" s="8"/>
      <c r="C54" s="6" t="str">
        <f>'[1]XXX'!D48</f>
        <v>Valdis Prancāns</v>
      </c>
      <c r="D54" s="44" t="str">
        <f>'[1]XXX'!F48</f>
        <v>A</v>
      </c>
      <c r="E54" s="44">
        <f>'[1]XXX'!G48</f>
        <v>0.53</v>
      </c>
      <c r="F54" s="83">
        <f>'[1]XXX'!H48</f>
        <v>15</v>
      </c>
      <c r="G54" s="44" t="str">
        <f>'[1]XXX'!I48</f>
        <v>A</v>
      </c>
      <c r="H54" s="44">
        <f>'[1]XXX'!J48</f>
        <v>1.416</v>
      </c>
      <c r="I54" s="83">
        <f>'[1]XXX'!K48</f>
        <v>6</v>
      </c>
      <c r="J54" s="44">
        <f>'[1]XXX'!L48</f>
        <v>1.946</v>
      </c>
      <c r="K54" s="75">
        <f>'[1]XXX'!M48</f>
        <v>21</v>
      </c>
    </row>
    <row r="55" spans="1:11" ht="12">
      <c r="A55" s="13">
        <v>4</v>
      </c>
      <c r="B55" s="8"/>
      <c r="C55" s="6" t="str">
        <f>'[1]XXX'!D49</f>
        <v>rez. Aivars Avotiņš</v>
      </c>
      <c r="D55" s="44">
        <f>'[1]XXX'!F49</f>
        <v>0</v>
      </c>
      <c r="E55" s="44">
        <f>'[1]XXX'!G49</f>
        <v>0</v>
      </c>
      <c r="F55" s="83">
        <f>'[1]XXX'!H49</f>
        <v>0</v>
      </c>
      <c r="G55" s="44">
        <f>'[1]XXX'!I49</f>
        <v>0</v>
      </c>
      <c r="H55" s="44">
        <f>'[1]XXX'!J49</f>
        <v>0</v>
      </c>
      <c r="I55" s="83">
        <f>'[1]XXX'!K49</f>
        <v>0</v>
      </c>
      <c r="J55" s="44">
        <f>'[1]XXX'!L49</f>
        <v>0</v>
      </c>
      <c r="K55" s="75">
        <f>'[1]XXX'!M49</f>
        <v>0</v>
      </c>
    </row>
    <row r="56" spans="1:11" ht="12.75" thickBot="1">
      <c r="A56" s="50">
        <v>5</v>
      </c>
      <c r="B56" s="20"/>
      <c r="C56" s="16">
        <f>'[1]XXX'!D50</f>
        <v>0</v>
      </c>
      <c r="D56" s="45">
        <f>'[1]XXX'!F50</f>
        <v>0</v>
      </c>
      <c r="E56" s="45">
        <f>'[1]XXX'!G50</f>
        <v>0</v>
      </c>
      <c r="F56" s="84">
        <f>'[1]XXX'!H50</f>
        <v>0</v>
      </c>
      <c r="G56" s="45">
        <f>'[1]XXX'!I50</f>
        <v>0</v>
      </c>
      <c r="H56" s="45">
        <f>'[1]XXX'!J50</f>
        <v>0</v>
      </c>
      <c r="I56" s="84">
        <f>'[1]XXX'!K50</f>
        <v>0</v>
      </c>
      <c r="J56" s="45">
        <f>'[1]XXX'!L50</f>
        <v>0</v>
      </c>
      <c r="K56" s="76">
        <f>'[1]XXX'!M50</f>
        <v>0</v>
      </c>
    </row>
    <row r="57" spans="1:11" ht="13.5" thickBot="1">
      <c r="A57" s="19"/>
      <c r="B57" s="19"/>
      <c r="C57" s="15"/>
      <c r="D57" s="21"/>
      <c r="E57" s="19"/>
      <c r="F57" s="19"/>
      <c r="G57" s="22"/>
      <c r="H57" s="19"/>
      <c r="I57" s="19"/>
      <c r="J57" s="19"/>
      <c r="K57" s="19"/>
    </row>
    <row r="58" spans="1:12" ht="18.75" customHeight="1" thickBot="1">
      <c r="A58" s="38" t="s">
        <v>16</v>
      </c>
      <c r="B58" s="28"/>
      <c r="C58" s="27" t="str">
        <f>'[1]XXX'!C52</f>
        <v>JĒKABPILS NOVADS</v>
      </c>
      <c r="D58" s="28"/>
      <c r="E58" s="39">
        <f>SUM(E59:E63)</f>
        <v>3.782</v>
      </c>
      <c r="F58" s="78">
        <f>SUM(F59:F63)</f>
        <v>30</v>
      </c>
      <c r="G58" s="39"/>
      <c r="H58" s="39">
        <f>SUM(H59:H63)</f>
        <v>4.384</v>
      </c>
      <c r="I58" s="78">
        <f>SUM(I59:I63)</f>
        <v>28</v>
      </c>
      <c r="J58" s="28">
        <f>SUM(E58+H58)</f>
        <v>8.166</v>
      </c>
      <c r="K58" s="57">
        <f>SUM(F58+I58)</f>
        <v>58</v>
      </c>
      <c r="L58" s="52" t="s">
        <v>36</v>
      </c>
    </row>
    <row r="59" spans="1:11" ht="12">
      <c r="A59" s="51">
        <v>1</v>
      </c>
      <c r="B59" s="18"/>
      <c r="C59" s="9" t="str">
        <f>'[1]XXX'!D52</f>
        <v>Jurģis Turkpolis</v>
      </c>
      <c r="D59" s="49" t="str">
        <f>'[1]XXX'!F52</f>
        <v>C</v>
      </c>
      <c r="E59" s="49">
        <f>'[1]XXX'!G52</f>
        <v>1.078</v>
      </c>
      <c r="F59" s="77">
        <f>'[1]XXX'!H52</f>
        <v>10</v>
      </c>
      <c r="G59" s="49" t="str">
        <f>'[1]XXX'!I52</f>
        <v>C</v>
      </c>
      <c r="H59" s="49">
        <f>'[1]XXX'!J52</f>
        <v>1.514</v>
      </c>
      <c r="I59" s="77">
        <f>'[1]XXX'!K52</f>
        <v>11</v>
      </c>
      <c r="J59" s="49">
        <f>'[1]XXX'!L52</f>
        <v>2.592</v>
      </c>
      <c r="K59" s="74">
        <f>'[1]XXX'!M52</f>
        <v>21</v>
      </c>
    </row>
    <row r="60" spans="1:15" ht="12">
      <c r="A60" s="13">
        <v>2</v>
      </c>
      <c r="B60" s="8"/>
      <c r="C60" s="6" t="str">
        <f>'[1]XXX'!D53</f>
        <v>Juris Pikuls</v>
      </c>
      <c r="D60" s="44" t="str">
        <f>'[1]XXX'!F53</f>
        <v>B</v>
      </c>
      <c r="E60" s="44">
        <f>'[1]XXX'!G53</f>
        <v>0.988</v>
      </c>
      <c r="F60" s="83">
        <f>'[1]XXX'!H53</f>
        <v>13</v>
      </c>
      <c r="G60" s="44" t="str">
        <f>'[1]XXX'!I53</f>
        <v>A</v>
      </c>
      <c r="H60" s="44">
        <f>'[1]XXX'!J53</f>
        <v>0.44</v>
      </c>
      <c r="I60" s="83">
        <f>'[1]XXX'!K53</f>
        <v>15</v>
      </c>
      <c r="J60" s="44">
        <f>'[1]XXX'!L53</f>
        <v>1.428</v>
      </c>
      <c r="K60" s="75">
        <f>'[1]XXX'!M53</f>
        <v>28</v>
      </c>
      <c r="O60" s="10"/>
    </row>
    <row r="61" spans="1:15" ht="12">
      <c r="A61" s="13">
        <v>3</v>
      </c>
      <c r="B61" s="8"/>
      <c r="C61" s="6" t="str">
        <f>'[1]XXX'!D54</f>
        <v>Mārtiņš Jaudzems</v>
      </c>
      <c r="D61" s="44" t="str">
        <f>'[1]XXX'!F54</f>
        <v>A</v>
      </c>
      <c r="E61" s="44">
        <f>'[1]XXX'!G54</f>
        <v>1.716</v>
      </c>
      <c r="F61" s="83">
        <f>'[1]XXX'!H54</f>
        <v>7</v>
      </c>
      <c r="G61" s="44" t="str">
        <f>'[1]XXX'!I54</f>
        <v>B</v>
      </c>
      <c r="H61" s="44">
        <f>'[1]XXX'!J54</f>
        <v>2.43</v>
      </c>
      <c r="I61" s="83">
        <f>'[1]XXX'!K54</f>
        <v>2</v>
      </c>
      <c r="J61" s="44">
        <f>'[1]XXX'!L54</f>
        <v>4.146</v>
      </c>
      <c r="K61" s="75">
        <f>'[1]XXX'!M54</f>
        <v>9</v>
      </c>
      <c r="O61" s="10"/>
    </row>
    <row r="62" spans="1:15" ht="12">
      <c r="A62" s="13">
        <v>4</v>
      </c>
      <c r="B62" s="8"/>
      <c r="C62" s="6">
        <f>'[1]XXX'!D55</f>
        <v>0</v>
      </c>
      <c r="D62" s="44">
        <f>'[1]XXX'!F55</f>
        <v>0</v>
      </c>
      <c r="E62" s="44">
        <f>'[1]XXX'!G55</f>
        <v>0</v>
      </c>
      <c r="F62" s="83">
        <f>'[1]XXX'!H55</f>
        <v>0</v>
      </c>
      <c r="G62" s="44">
        <f>'[1]XXX'!I55</f>
        <v>0</v>
      </c>
      <c r="H62" s="44">
        <f>'[1]XXX'!J55</f>
        <v>0</v>
      </c>
      <c r="I62" s="83">
        <f>'[1]XXX'!K55</f>
        <v>0</v>
      </c>
      <c r="J62" s="44">
        <f>'[1]XXX'!L55</f>
        <v>0</v>
      </c>
      <c r="K62" s="75">
        <f>'[1]XXX'!M55</f>
        <v>0</v>
      </c>
      <c r="O62" s="10"/>
    </row>
    <row r="63" spans="1:15" ht="12.75" thickBot="1">
      <c r="A63" s="50">
        <v>5</v>
      </c>
      <c r="B63" s="20"/>
      <c r="C63" s="16">
        <f>'[1]XXX'!D56</f>
        <v>0</v>
      </c>
      <c r="D63" s="45">
        <f>'[1]XXX'!F56</f>
        <v>0</v>
      </c>
      <c r="E63" s="45">
        <f>'[1]XXX'!G56</f>
        <v>0</v>
      </c>
      <c r="F63" s="84">
        <f>'[1]XXX'!H56</f>
        <v>0</v>
      </c>
      <c r="G63" s="45">
        <f>'[1]XXX'!I56</f>
        <v>0</v>
      </c>
      <c r="H63" s="45">
        <f>'[1]XXX'!J56</f>
        <v>0</v>
      </c>
      <c r="I63" s="84">
        <f>'[1]XXX'!K56</f>
        <v>0</v>
      </c>
      <c r="J63" s="45">
        <f>'[1]XXX'!L56</f>
        <v>0</v>
      </c>
      <c r="K63" s="76">
        <f>'[1]XXX'!M56</f>
        <v>0</v>
      </c>
      <c r="O63" s="10"/>
    </row>
    <row r="64" spans="1:11" ht="13.5" thickBot="1">
      <c r="A64" s="19"/>
      <c r="B64" s="19"/>
      <c r="C64" s="15"/>
      <c r="D64" s="21"/>
      <c r="E64" s="19"/>
      <c r="F64" s="19"/>
      <c r="G64" s="22"/>
      <c r="H64" s="19"/>
      <c r="I64" s="19"/>
      <c r="J64" s="19"/>
      <c r="K64" s="19"/>
    </row>
    <row r="65" spans="1:13" ht="18.75" customHeight="1" thickBot="1">
      <c r="A65" s="38" t="s">
        <v>17</v>
      </c>
      <c r="B65" s="28"/>
      <c r="C65" s="27" t="str">
        <f>'[1]XXX'!C58</f>
        <v>C.ALBULA- ALŪKSNE</v>
      </c>
      <c r="D65" s="28"/>
      <c r="E65" s="39">
        <f>SUM(E66:E70)</f>
        <v>3.832</v>
      </c>
      <c r="F65" s="78">
        <f>SUM(F66:F70)</f>
        <v>25</v>
      </c>
      <c r="G65" s="39"/>
      <c r="H65" s="39">
        <f>SUM(H66:H70)</f>
        <v>4.8</v>
      </c>
      <c r="I65" s="78">
        <f>SUM(I66:I70)</f>
        <v>23</v>
      </c>
      <c r="J65" s="39">
        <f>SUM(E65+H65)</f>
        <v>8.632</v>
      </c>
      <c r="K65" s="73">
        <f>SUM(F65+I65)</f>
        <v>48</v>
      </c>
      <c r="L65" s="52" t="s">
        <v>36</v>
      </c>
      <c r="M65" s="102"/>
    </row>
    <row r="66" spans="1:11" ht="12">
      <c r="A66" s="51">
        <v>1</v>
      </c>
      <c r="B66" s="18"/>
      <c r="C66" s="6" t="str">
        <f>'[1]XXX'!D58</f>
        <v>Jānis Skulte</v>
      </c>
      <c r="D66" s="49" t="str">
        <f>'[1]XXX'!F58</f>
        <v>C</v>
      </c>
      <c r="E66" s="49">
        <f>'[1]XXX'!G58</f>
        <v>1.772</v>
      </c>
      <c r="F66" s="77">
        <f>'[1]XXX'!H58</f>
        <v>4</v>
      </c>
      <c r="G66" s="49" t="str">
        <f>'[1]XXX'!I58</f>
        <v>A</v>
      </c>
      <c r="H66" s="49">
        <f>'[1]XXX'!J58</f>
        <v>1.336</v>
      </c>
      <c r="I66" s="77">
        <f>'[1]XXX'!K58</f>
        <v>8</v>
      </c>
      <c r="J66" s="49">
        <f>'[1]XXX'!L58</f>
        <v>3.108</v>
      </c>
      <c r="K66" s="74">
        <f>'[1]XXX'!M58</f>
        <v>12</v>
      </c>
    </row>
    <row r="67" spans="1:11" ht="12">
      <c r="A67" s="13">
        <v>2</v>
      </c>
      <c r="B67" s="8"/>
      <c r="C67" s="6" t="str">
        <f>'[1]XXX'!D59</f>
        <v>Roberts Pilips</v>
      </c>
      <c r="D67" s="44" t="str">
        <f>'[1]XXX'!F59</f>
        <v>A</v>
      </c>
      <c r="E67" s="44">
        <f>'[1]XXX'!G59</f>
        <v>0.882</v>
      </c>
      <c r="F67" s="83">
        <f>'[1]XXX'!H59</f>
        <v>11</v>
      </c>
      <c r="G67" s="44" t="str">
        <f>'[1]XXX'!I59</f>
        <v>C</v>
      </c>
      <c r="H67" s="44">
        <f>'[1]XXX'!J59</f>
        <v>2.308</v>
      </c>
      <c r="I67" s="83">
        <f>'[1]XXX'!K59</f>
        <v>3</v>
      </c>
      <c r="J67" s="44">
        <f>'[1]XXX'!L59</f>
        <v>3.19</v>
      </c>
      <c r="K67" s="75">
        <f>'[1]XXX'!M59</f>
        <v>14</v>
      </c>
    </row>
    <row r="68" spans="1:11" ht="12">
      <c r="A68" s="13">
        <v>3</v>
      </c>
      <c r="B68" s="8"/>
      <c r="C68" s="6" t="str">
        <f>'[1]XXX'!D60</f>
        <v>Krists Vaļģis</v>
      </c>
      <c r="D68" s="44" t="str">
        <f>'[1]XXX'!F60</f>
        <v>B</v>
      </c>
      <c r="E68" s="44">
        <f>'[1]XXX'!G60</f>
        <v>1.178</v>
      </c>
      <c r="F68" s="83">
        <f>'[1]XXX'!H60</f>
        <v>10</v>
      </c>
      <c r="G68" s="44" t="str">
        <f>'[1]XXX'!I60</f>
        <v>B</v>
      </c>
      <c r="H68" s="44">
        <f>'[1]XXX'!J60</f>
        <v>1.156</v>
      </c>
      <c r="I68" s="83">
        <f>'[1]XXX'!K60</f>
        <v>12</v>
      </c>
      <c r="J68" s="44">
        <f>'[1]XXX'!L60</f>
        <v>2.3339999999999996</v>
      </c>
      <c r="K68" s="75">
        <f>'[1]XXX'!M60</f>
        <v>22</v>
      </c>
    </row>
    <row r="69" spans="1:11" ht="12">
      <c r="A69" s="13">
        <v>4</v>
      </c>
      <c r="B69" s="8"/>
      <c r="C69" s="6">
        <f>'[1]XXX'!D61</f>
        <v>0</v>
      </c>
      <c r="D69" s="44">
        <f>'[1]XXX'!F61</f>
        <v>0</v>
      </c>
      <c r="E69" s="44">
        <f>'[1]XXX'!G61</f>
        <v>0</v>
      </c>
      <c r="F69" s="83">
        <f>'[1]XXX'!H61</f>
        <v>0</v>
      </c>
      <c r="G69" s="44">
        <f>'[1]XXX'!I61</f>
        <v>0</v>
      </c>
      <c r="H69" s="44">
        <f>'[1]XXX'!J61</f>
        <v>0</v>
      </c>
      <c r="I69" s="83">
        <f>'[1]XXX'!K61</f>
        <v>0</v>
      </c>
      <c r="J69" s="44">
        <f>'[1]XXX'!L61</f>
        <v>0</v>
      </c>
      <c r="K69" s="75">
        <f>'[1]XXX'!M61</f>
        <v>0</v>
      </c>
    </row>
    <row r="70" spans="1:11" ht="12.75" thickBot="1">
      <c r="A70" s="50">
        <v>5</v>
      </c>
      <c r="B70" s="20"/>
      <c r="C70" s="16">
        <f>'[1]XXX'!D62</f>
        <v>0</v>
      </c>
      <c r="D70" s="45">
        <f>'[1]XXX'!F62</f>
        <v>0</v>
      </c>
      <c r="E70" s="45">
        <f>'[1]XXX'!G62</f>
        <v>0</v>
      </c>
      <c r="F70" s="84">
        <f>'[1]XXX'!H62</f>
        <v>0</v>
      </c>
      <c r="G70" s="45">
        <f>'[1]XXX'!I62</f>
        <v>0</v>
      </c>
      <c r="H70" s="45">
        <f>'[1]XXX'!J62</f>
        <v>0</v>
      </c>
      <c r="I70" s="84">
        <f>'[1]XXX'!K62</f>
        <v>0</v>
      </c>
      <c r="J70" s="45">
        <f>'[1]XXX'!L62</f>
        <v>0</v>
      </c>
      <c r="K70" s="76">
        <f>'[1]XXX'!M62</f>
        <v>0</v>
      </c>
    </row>
    <row r="71" spans="1:11" ht="13.5" thickBot="1">
      <c r="A71" s="19"/>
      <c r="B71" s="19"/>
      <c r="C71" s="15"/>
      <c r="D71" s="21"/>
      <c r="E71" s="19"/>
      <c r="F71" s="19"/>
      <c r="G71" s="22"/>
      <c r="H71" s="19"/>
      <c r="I71" s="19"/>
      <c r="J71" s="19"/>
      <c r="K71" s="19"/>
    </row>
    <row r="72" spans="1:12" ht="18.75" customHeight="1" thickBot="1">
      <c r="A72" s="38" t="s">
        <v>18</v>
      </c>
      <c r="B72" s="28"/>
      <c r="C72" s="27" t="str">
        <f>'[1]XXX'!C64</f>
        <v>OK COPE SPORT- GRAYLING</v>
      </c>
      <c r="D72" s="28"/>
      <c r="E72" s="39">
        <f>SUM(E73:E77)</f>
        <v>6.6160000000000005</v>
      </c>
      <c r="F72" s="78">
        <f>SUM(F73:F77)</f>
        <v>9</v>
      </c>
      <c r="G72" s="39"/>
      <c r="H72" s="39">
        <f>SUM(H73:H77)</f>
        <v>6.768</v>
      </c>
      <c r="I72" s="78">
        <f>SUM(I73:I77)</f>
        <v>15</v>
      </c>
      <c r="J72" s="28">
        <f>SUM(E72+H72)</f>
        <v>13.384</v>
      </c>
      <c r="K72" s="73">
        <f>SUM(F72+I72)</f>
        <v>24</v>
      </c>
      <c r="L72" s="52" t="s">
        <v>36</v>
      </c>
    </row>
    <row r="73" spans="1:11" ht="12">
      <c r="A73" s="51">
        <v>1</v>
      </c>
      <c r="B73" s="18"/>
      <c r="C73" s="9" t="str">
        <f>'[1]XXX'!D64</f>
        <v>Krišjānis Lisovskis</v>
      </c>
      <c r="D73" s="49" t="str">
        <f>'[1]XXX'!F64</f>
        <v>B</v>
      </c>
      <c r="E73" s="49">
        <f>'[1]XXX'!G64</f>
        <v>2.466</v>
      </c>
      <c r="F73" s="77">
        <f>'[1]XXX'!H64</f>
        <v>3</v>
      </c>
      <c r="G73" s="49" t="str">
        <f>'[1]XXX'!I64</f>
        <v>B</v>
      </c>
      <c r="H73" s="49">
        <f>'[1]XXX'!J64</f>
        <v>1.51</v>
      </c>
      <c r="I73" s="77">
        <f>'[1]XXX'!K64</f>
        <v>10</v>
      </c>
      <c r="J73" s="49">
        <f>'[1]XXX'!L64</f>
        <v>3.976</v>
      </c>
      <c r="K73" s="74">
        <f>'[1]XXX'!M64</f>
        <v>13</v>
      </c>
    </row>
    <row r="74" spans="1:11" ht="12">
      <c r="A74" s="13">
        <v>2</v>
      </c>
      <c r="B74" s="8"/>
      <c r="C74" s="9" t="str">
        <f>'[1]XXX'!D65</f>
        <v>Arturs Baltais</v>
      </c>
      <c r="D74" s="44" t="str">
        <f>'[1]XXX'!F65</f>
        <v>A</v>
      </c>
      <c r="E74" s="44">
        <f>'[1]XXX'!G65</f>
        <v>2.578</v>
      </c>
      <c r="F74" s="83">
        <f>'[1]XXX'!H65</f>
        <v>1</v>
      </c>
      <c r="G74" s="44" t="str">
        <f>'[1]XXX'!I65</f>
        <v>C</v>
      </c>
      <c r="H74" s="44">
        <f>'[1]XXX'!J65</f>
        <v>2.29</v>
      </c>
      <c r="I74" s="83">
        <f>'[1]XXX'!K65</f>
        <v>4</v>
      </c>
      <c r="J74" s="44">
        <f>'[1]XXX'!L65</f>
        <v>4.868</v>
      </c>
      <c r="K74" s="75">
        <f>'[1]XXX'!M65</f>
        <v>5</v>
      </c>
    </row>
    <row r="75" spans="1:11" ht="12">
      <c r="A75" s="13">
        <v>3</v>
      </c>
      <c r="B75" s="8"/>
      <c r="C75" s="9" t="str">
        <f>'[1]XXX'!D66</f>
        <v>Kārlis Goldmanis</v>
      </c>
      <c r="D75" s="44" t="str">
        <f>'[1]XXX'!F66</f>
        <v>C</v>
      </c>
      <c r="E75" s="44">
        <f>'[1]XXX'!G66</f>
        <v>1.572</v>
      </c>
      <c r="F75" s="83">
        <f>'[1]XXX'!H66</f>
        <v>5</v>
      </c>
      <c r="G75" s="44" t="str">
        <f>'[1]XXX'!I66</f>
        <v>A</v>
      </c>
      <c r="H75" s="44">
        <f>'[1]XXX'!J66</f>
        <v>2.968</v>
      </c>
      <c r="I75" s="83">
        <f>'[1]XXX'!K66</f>
        <v>1</v>
      </c>
      <c r="J75" s="44">
        <f>'[1]XXX'!L66</f>
        <v>4.54</v>
      </c>
      <c r="K75" s="75">
        <f>'[1]XXX'!M66</f>
        <v>6</v>
      </c>
    </row>
    <row r="76" spans="1:11" ht="12">
      <c r="A76" s="13">
        <v>4</v>
      </c>
      <c r="B76" s="8"/>
      <c r="C76" s="9" t="str">
        <f>'[1]XXX'!D67</f>
        <v>Niks Feldmanis</v>
      </c>
      <c r="D76" s="44">
        <f>'[1]XXX'!F67</f>
        <v>0</v>
      </c>
      <c r="E76" s="44">
        <f>'[1]XXX'!G67</f>
        <v>0</v>
      </c>
      <c r="F76" s="83">
        <f>'[1]XXX'!H67</f>
        <v>0</v>
      </c>
      <c r="G76" s="44">
        <f>'[1]XXX'!I67</f>
        <v>0</v>
      </c>
      <c r="H76" s="44">
        <f>'[1]XXX'!J67</f>
        <v>0</v>
      </c>
      <c r="I76" s="83">
        <f>'[1]XXX'!K67</f>
        <v>0</v>
      </c>
      <c r="J76" s="44">
        <f>'[1]XXX'!L67</f>
        <v>0</v>
      </c>
      <c r="K76" s="75">
        <f>'[1]XXX'!M67</f>
        <v>0</v>
      </c>
    </row>
    <row r="77" spans="1:11" ht="12.75" thickBot="1">
      <c r="A77" s="50">
        <v>5</v>
      </c>
      <c r="B77" s="20"/>
      <c r="C77" s="29">
        <f>'[1]XXX'!D68</f>
        <v>0</v>
      </c>
      <c r="D77" s="45">
        <f>'[1]XXX'!F68</f>
        <v>0</v>
      </c>
      <c r="E77" s="45">
        <f>'[1]XXX'!G68</f>
        <v>0</v>
      </c>
      <c r="F77" s="84">
        <f>'[1]XXX'!H68</f>
        <v>0</v>
      </c>
      <c r="G77" s="45">
        <f>'[1]XXX'!I68</f>
        <v>0</v>
      </c>
      <c r="H77" s="45">
        <f>'[1]XXX'!J68</f>
        <v>0</v>
      </c>
      <c r="I77" s="84">
        <f>'[1]XXX'!K68</f>
        <v>0</v>
      </c>
      <c r="J77" s="45">
        <f>'[1]XXX'!L68</f>
        <v>0</v>
      </c>
      <c r="K77" s="76">
        <f>'[1]XXX'!M68</f>
        <v>0</v>
      </c>
    </row>
    <row r="78" spans="1:11" ht="13.5" thickBot="1">
      <c r="A78" s="19"/>
      <c r="B78" s="19"/>
      <c r="C78" s="15"/>
      <c r="D78" s="21"/>
      <c r="E78" s="19"/>
      <c r="F78" s="19"/>
      <c r="G78" s="22"/>
      <c r="H78" s="19"/>
      <c r="I78" s="19"/>
      <c r="J78" s="19"/>
      <c r="K78" s="19"/>
    </row>
    <row r="79" spans="1:15" ht="18.75" customHeight="1" thickBot="1">
      <c r="A79" s="38" t="s">
        <v>19</v>
      </c>
      <c r="B79" s="28"/>
      <c r="C79" s="27" t="str">
        <f>'[1]XXX'!C70</f>
        <v>C.ALBULA- ALŪKSNE 2</v>
      </c>
      <c r="D79" s="28"/>
      <c r="E79" s="39">
        <f>SUM(E80:E84)</f>
        <v>4.476</v>
      </c>
      <c r="F79" s="78">
        <f>SUM(F80:F84)</f>
        <v>24</v>
      </c>
      <c r="G79" s="39"/>
      <c r="H79" s="39">
        <f>SUM(H80:H84)</f>
        <v>5.892</v>
      </c>
      <c r="I79" s="78">
        <f>SUM(I80:I84)</f>
        <v>21</v>
      </c>
      <c r="J79" s="28">
        <f>SUM(E79+H79)</f>
        <v>10.368</v>
      </c>
      <c r="K79" s="73">
        <f>SUM(F79+I79)</f>
        <v>45</v>
      </c>
      <c r="L79" s="52" t="s">
        <v>36</v>
      </c>
      <c r="O79" s="3"/>
    </row>
    <row r="80" spans="1:11" ht="12">
      <c r="A80" s="51">
        <v>1</v>
      </c>
      <c r="B80" s="18"/>
      <c r="C80" s="49" t="str">
        <f>'[1]XXX'!D70</f>
        <v>Māris Lietuvietis</v>
      </c>
      <c r="D80" s="49" t="str">
        <f>'[1]XXX'!F70</f>
        <v>A</v>
      </c>
      <c r="E80" s="49">
        <f>'[1]XXX'!G70</f>
        <v>1.49</v>
      </c>
      <c r="F80" s="77">
        <f>'[1]XXX'!H70</f>
        <v>8</v>
      </c>
      <c r="G80" s="49" t="str">
        <f>'[1]XXX'!I70</f>
        <v>C</v>
      </c>
      <c r="H80" s="49">
        <f>'[1]XXX'!J70</f>
        <v>1.348</v>
      </c>
      <c r="I80" s="77">
        <f>'[1]XXX'!K70</f>
        <v>13</v>
      </c>
      <c r="J80" s="49">
        <f>'[1]XXX'!L70</f>
        <v>2.838</v>
      </c>
      <c r="K80" s="74">
        <f>'[1]XXX'!M70</f>
        <v>21</v>
      </c>
    </row>
    <row r="81" spans="1:11" ht="12">
      <c r="A81" s="13">
        <v>2</v>
      </c>
      <c r="B81" s="8"/>
      <c r="C81" s="44" t="str">
        <f>'[1]XXX'!D71</f>
        <v>Andris Jerums</v>
      </c>
      <c r="D81" s="44" t="str">
        <f>'[1]XXX'!F71</f>
        <v>B</v>
      </c>
      <c r="E81" s="44">
        <f>'[1]XXX'!G71</f>
        <v>1.922</v>
      </c>
      <c r="F81" s="83">
        <f>'[1]XXX'!H71</f>
        <v>5</v>
      </c>
      <c r="G81" s="44" t="str">
        <f>'[1]XXX'!I71</f>
        <v>B</v>
      </c>
      <c r="H81" s="44">
        <f>'[1]XXX'!J71</f>
        <v>3.188</v>
      </c>
      <c r="I81" s="83">
        <f>'[1]XXX'!K71</f>
        <v>1</v>
      </c>
      <c r="J81" s="44">
        <f>'[1]XXX'!L71</f>
        <v>5.11</v>
      </c>
      <c r="K81" s="75">
        <f>'[1]XXX'!M71</f>
        <v>6</v>
      </c>
    </row>
    <row r="82" spans="1:11" ht="12">
      <c r="A82" s="13">
        <v>3</v>
      </c>
      <c r="B82" s="8"/>
      <c r="C82" s="44" t="str">
        <f>'[1]XXX'!D72</f>
        <v>Andis Bukalders</v>
      </c>
      <c r="D82" s="44" t="str">
        <f>'[1]XXX'!F72</f>
        <v>C</v>
      </c>
      <c r="E82" s="44">
        <f>'[1]XXX'!G72</f>
        <v>1.064</v>
      </c>
      <c r="F82" s="83">
        <f>'[1]XXX'!H72</f>
        <v>11</v>
      </c>
      <c r="G82" s="44" t="str">
        <f>'[1]XXX'!I72</f>
        <v>A</v>
      </c>
      <c r="H82" s="44">
        <f>'[1]XXX'!J72</f>
        <v>1.356</v>
      </c>
      <c r="I82" s="83">
        <f>'[1]XXX'!K72</f>
        <v>7</v>
      </c>
      <c r="J82" s="44">
        <f>'[1]XXX'!L72</f>
        <v>2.42</v>
      </c>
      <c r="K82" s="75">
        <f>'[1]XXX'!M72</f>
        <v>18</v>
      </c>
    </row>
    <row r="83" spans="1:11" ht="12">
      <c r="A83" s="13">
        <v>4</v>
      </c>
      <c r="B83" s="8"/>
      <c r="C83" s="44" t="str">
        <f>'[1]XXX'!D73</f>
        <v>Nauris Drelnieks</v>
      </c>
      <c r="D83" s="44">
        <f>'[1]XXX'!F73</f>
        <v>0</v>
      </c>
      <c r="E83" s="44">
        <f>'[1]XXX'!G73</f>
        <v>0</v>
      </c>
      <c r="F83" s="83">
        <f>'[1]XXX'!H73</f>
        <v>0</v>
      </c>
      <c r="G83" s="44">
        <f>'[1]XXX'!I73</f>
        <v>0</v>
      </c>
      <c r="H83" s="44">
        <f>'[1]XXX'!J73</f>
        <v>0</v>
      </c>
      <c r="I83" s="83">
        <f>'[1]XXX'!K73</f>
        <v>0</v>
      </c>
      <c r="J83" s="44">
        <f>'[1]XXX'!L73</f>
        <v>0</v>
      </c>
      <c r="K83" s="75">
        <f>'[1]XXX'!M73</f>
        <v>0</v>
      </c>
    </row>
    <row r="84" spans="1:11" ht="12.75" thickBot="1">
      <c r="A84" s="50">
        <v>5</v>
      </c>
      <c r="B84" s="20"/>
      <c r="C84" s="44">
        <f>'[1]XXX'!D74</f>
        <v>0</v>
      </c>
      <c r="D84" s="45">
        <f>'[1]XXX'!F74</f>
        <v>0</v>
      </c>
      <c r="E84" s="45">
        <f>'[1]XXX'!G74</f>
        <v>0</v>
      </c>
      <c r="F84" s="84">
        <f>'[1]XXX'!H74</f>
        <v>0</v>
      </c>
      <c r="G84" s="45">
        <f>'[1]XXX'!I74</f>
        <v>0</v>
      </c>
      <c r="H84" s="45">
        <f>'[1]XXX'!J74</f>
        <v>0</v>
      </c>
      <c r="I84" s="84">
        <f>'[1]XXX'!K74</f>
        <v>0</v>
      </c>
      <c r="J84" s="45">
        <f>'[1]XXX'!L74</f>
        <v>0</v>
      </c>
      <c r="K84" s="76">
        <f>'[1]XXX'!M74</f>
        <v>0</v>
      </c>
    </row>
    <row r="85" spans="1:12" ht="11.25" customHeight="1" thickBot="1">
      <c r="A85" s="19"/>
      <c r="B85" s="19"/>
      <c r="C85" s="15"/>
      <c r="D85" s="21"/>
      <c r="E85" s="19"/>
      <c r="F85" s="19"/>
      <c r="G85" s="22"/>
      <c r="H85" s="19"/>
      <c r="I85" s="19"/>
      <c r="J85" s="19"/>
      <c r="K85" s="19"/>
      <c r="L85" s="53"/>
    </row>
    <row r="86" spans="1:13" ht="18.75" customHeight="1" thickBot="1">
      <c r="A86" s="38" t="s">
        <v>20</v>
      </c>
      <c r="B86" s="28"/>
      <c r="C86" s="27" t="str">
        <f>'[1]XXX'!C76</f>
        <v>HVZ</v>
      </c>
      <c r="D86" s="28"/>
      <c r="E86" s="39">
        <f>SUM(E87:E91)</f>
        <v>4.518</v>
      </c>
      <c r="F86" s="78">
        <f>SUM(F87:F91)</f>
        <v>20</v>
      </c>
      <c r="G86" s="39"/>
      <c r="H86" s="39">
        <f>SUM(H87:H91)</f>
        <v>5.868</v>
      </c>
      <c r="I86" s="78">
        <f>SUM(I87:I91)</f>
        <v>18</v>
      </c>
      <c r="J86" s="28">
        <f>SUM(E86+H86)</f>
        <v>10.386</v>
      </c>
      <c r="K86" s="73">
        <f>SUM(F86+I86)</f>
        <v>38</v>
      </c>
      <c r="L86" s="53" t="s">
        <v>36</v>
      </c>
      <c r="M86" s="102"/>
    </row>
    <row r="87" spans="1:11" ht="12">
      <c r="A87" s="51">
        <v>1</v>
      </c>
      <c r="B87" s="18"/>
      <c r="C87" s="9" t="str">
        <f>'[1]XXX'!D76</f>
        <v>Normunds Grabovskis</v>
      </c>
      <c r="D87" s="49" t="str">
        <f>'[1]XXX'!F76</f>
        <v>A</v>
      </c>
      <c r="E87" s="49">
        <f>'[1]XXX'!G76</f>
        <v>1.87</v>
      </c>
      <c r="F87" s="77">
        <f>'[1]XXX'!H76</f>
        <v>4</v>
      </c>
      <c r="G87" s="49" t="str">
        <f>'[1]XXX'!I76</f>
        <v>A</v>
      </c>
      <c r="H87" s="49">
        <f>'[1]XXX'!J76</f>
        <v>1.286</v>
      </c>
      <c r="I87" s="77">
        <f>'[1]XXX'!K76</f>
        <v>9</v>
      </c>
      <c r="J87" s="49">
        <f>'[1]XXX'!L76</f>
        <v>3.156</v>
      </c>
      <c r="K87" s="74">
        <f>'[1]XXX'!M76</f>
        <v>13</v>
      </c>
    </row>
    <row r="88" spans="1:11" ht="12">
      <c r="A88" s="13">
        <v>2</v>
      </c>
      <c r="B88" s="8"/>
      <c r="C88" s="6" t="str">
        <f>'[1]XXX'!D77</f>
        <v>Juris Greitāns</v>
      </c>
      <c r="D88" s="44" t="str">
        <f>'[1]XXX'!F77</f>
        <v>B</v>
      </c>
      <c r="E88" s="44">
        <f>'[1]XXX'!G77</f>
        <v>1.472</v>
      </c>
      <c r="F88" s="83">
        <f>'[1]XXX'!H77</f>
        <v>8</v>
      </c>
      <c r="G88" s="44" t="str">
        <f>'[1]XXX'!I77</f>
        <v>B</v>
      </c>
      <c r="H88" s="44">
        <f>'[1]XXX'!J77</f>
        <v>1.694</v>
      </c>
      <c r="I88" s="83">
        <f>'[1]XXX'!K77</f>
        <v>8</v>
      </c>
      <c r="J88" s="44">
        <f>'[1]XXX'!L77</f>
        <v>3.166</v>
      </c>
      <c r="K88" s="75">
        <f>'[1]XXX'!M77</f>
        <v>16</v>
      </c>
    </row>
    <row r="89" spans="1:11" ht="12">
      <c r="A89" s="13">
        <v>3</v>
      </c>
      <c r="B89" s="8"/>
      <c r="C89" s="6" t="str">
        <f>'[1]XXX'!D78</f>
        <v>Vladislavs Tolmačovs</v>
      </c>
      <c r="D89" s="44" t="str">
        <f>'[1]XXX'!F78</f>
        <v>C</v>
      </c>
      <c r="E89" s="44">
        <f>'[1]XXX'!G78</f>
        <v>1.176</v>
      </c>
      <c r="F89" s="83">
        <f>'[1]XXX'!H78</f>
        <v>8</v>
      </c>
      <c r="G89" s="44" t="str">
        <f>'[1]XXX'!I78</f>
        <v>C</v>
      </c>
      <c r="H89" s="44">
        <f>'[1]XXX'!J78</f>
        <v>2.888</v>
      </c>
      <c r="I89" s="83">
        <f>'[1]XXX'!K78</f>
        <v>1</v>
      </c>
      <c r="J89" s="44">
        <f>'[1]XXX'!L78</f>
        <v>4.064</v>
      </c>
      <c r="K89" s="75">
        <f>'[1]XXX'!M78</f>
        <v>9</v>
      </c>
    </row>
    <row r="90" spans="1:11" ht="12">
      <c r="A90" s="13">
        <v>4</v>
      </c>
      <c r="B90" s="8"/>
      <c r="C90" s="6">
        <f>'[1]XXX'!D79</f>
        <v>0</v>
      </c>
      <c r="D90" s="44">
        <f>'[1]XXX'!F79</f>
        <v>0</v>
      </c>
      <c r="E90" s="44">
        <f>'[1]XXX'!G79</f>
        <v>0</v>
      </c>
      <c r="F90" s="83">
        <f>'[1]XXX'!H79</f>
        <v>0</v>
      </c>
      <c r="G90" s="44">
        <f>'[1]XXX'!I79</f>
        <v>0</v>
      </c>
      <c r="H90" s="44">
        <f>'[1]XXX'!J79</f>
        <v>0</v>
      </c>
      <c r="I90" s="83">
        <f>'[1]XXX'!K79</f>
        <v>0</v>
      </c>
      <c r="J90" s="44">
        <f>'[1]XXX'!L79</f>
        <v>0</v>
      </c>
      <c r="K90" s="75">
        <f>'[1]XXX'!M79</f>
        <v>0</v>
      </c>
    </row>
    <row r="91" spans="1:11" ht="12.75" thickBot="1">
      <c r="A91" s="50">
        <v>5</v>
      </c>
      <c r="B91" s="20"/>
      <c r="C91" s="16">
        <f>'[1]XXX'!D80</f>
        <v>0</v>
      </c>
      <c r="D91" s="45">
        <f>'[1]XXX'!F80</f>
        <v>0</v>
      </c>
      <c r="E91" s="45">
        <f>'[1]XXX'!G80</f>
        <v>0</v>
      </c>
      <c r="F91" s="84">
        <f>'[1]XXX'!H80</f>
        <v>0</v>
      </c>
      <c r="G91" s="45">
        <f>'[1]XXX'!I80</f>
        <v>0</v>
      </c>
      <c r="H91" s="45">
        <f>'[1]XXX'!J80</f>
        <v>0</v>
      </c>
      <c r="I91" s="84">
        <f>'[1]XXX'!K80</f>
        <v>0</v>
      </c>
      <c r="J91" s="45">
        <f>'[1]XXX'!L80</f>
        <v>0</v>
      </c>
      <c r="K91" s="76">
        <f>'[1]XXX'!M80</f>
        <v>0</v>
      </c>
    </row>
    <row r="92" spans="1:11" ht="13.5" thickBot="1">
      <c r="A92" s="19"/>
      <c r="B92" s="19"/>
      <c r="C92" s="15"/>
      <c r="D92" s="21"/>
      <c r="E92" s="19"/>
      <c r="F92" s="19"/>
      <c r="G92" s="22"/>
      <c r="H92" s="19"/>
      <c r="I92" s="19"/>
      <c r="J92" s="19"/>
      <c r="K92" s="19"/>
    </row>
    <row r="93" spans="1:13" ht="18.75" customHeight="1" thickBot="1">
      <c r="A93" s="38" t="s">
        <v>21</v>
      </c>
      <c r="B93" s="28"/>
      <c r="C93" s="27" t="str">
        <f>'[1]XXX'!C82</f>
        <v>RATTER BAITS</v>
      </c>
      <c r="D93" s="28"/>
      <c r="E93" s="39">
        <f>SUM(E94:E98)</f>
        <v>6.614000000000001</v>
      </c>
      <c r="F93" s="78">
        <f>SUM(F94:F98)</f>
        <v>11</v>
      </c>
      <c r="G93" s="39"/>
      <c r="H93" s="39">
        <f>SUM(H94:H98)</f>
        <v>5.516</v>
      </c>
      <c r="I93" s="78">
        <f>SUM(I94:I98)</f>
        <v>17</v>
      </c>
      <c r="J93" s="28">
        <f>SUM(E93+H93)</f>
        <v>12.13</v>
      </c>
      <c r="K93" s="73">
        <f>SUM(F93+I93)</f>
        <v>28</v>
      </c>
      <c r="L93" s="52" t="s">
        <v>36</v>
      </c>
      <c r="M93" s="102"/>
    </row>
    <row r="94" spans="1:11" ht="12">
      <c r="A94" s="51">
        <v>1</v>
      </c>
      <c r="B94" s="18"/>
      <c r="C94" s="9" t="str">
        <f>'[1]XXX'!D82</f>
        <v>Aldis Vārna</v>
      </c>
      <c r="D94" s="49" t="str">
        <f>'[1]XXX'!F82</f>
        <v>B</v>
      </c>
      <c r="E94" s="49">
        <f>'[1]XXX'!G82</f>
        <v>2.626</v>
      </c>
      <c r="F94" s="77">
        <f>'[1]XXX'!H82</f>
        <v>2</v>
      </c>
      <c r="G94" s="49" t="str">
        <f>'[1]XXX'!I82</f>
        <v>C</v>
      </c>
      <c r="H94" s="49">
        <f>'[1]XXX'!J82</f>
        <v>1.914</v>
      </c>
      <c r="I94" s="77">
        <f>'[1]XXX'!K82</f>
        <v>7</v>
      </c>
      <c r="J94" s="49">
        <f>'[1]XXX'!L82</f>
        <v>4.54</v>
      </c>
      <c r="K94" s="74">
        <f>'[1]XXX'!M82</f>
        <v>9</v>
      </c>
    </row>
    <row r="95" spans="1:11" ht="12">
      <c r="A95" s="13">
        <v>2</v>
      </c>
      <c r="B95" s="8"/>
      <c r="C95" s="9" t="str">
        <f>'[1]XXX'!D83</f>
        <v>Raimonds Kinerts</v>
      </c>
      <c r="D95" s="44" t="str">
        <f>'[1]XXX'!F83</f>
        <v>C</v>
      </c>
      <c r="E95" s="44">
        <f>'[1]XXX'!G83</f>
        <v>2.162</v>
      </c>
      <c r="F95" s="83">
        <f>'[1]XXX'!H83</f>
        <v>3</v>
      </c>
      <c r="G95" s="44" t="str">
        <f>'[1]XXX'!I83</f>
        <v>A</v>
      </c>
      <c r="H95" s="44">
        <f>'[1]XXX'!J83</f>
        <v>1.892</v>
      </c>
      <c r="I95" s="83">
        <f>'[1]XXX'!K83</f>
        <v>3</v>
      </c>
      <c r="J95" s="44">
        <f>'[1]XXX'!L83</f>
        <v>4.054</v>
      </c>
      <c r="K95" s="75">
        <f>'[1]XXX'!M83</f>
        <v>6</v>
      </c>
    </row>
    <row r="96" spans="1:11" ht="12">
      <c r="A96" s="13">
        <v>3</v>
      </c>
      <c r="B96" s="8"/>
      <c r="C96" s="9" t="str">
        <f>'[1]XXX'!D84</f>
        <v>Ingars Ūdris</v>
      </c>
      <c r="D96" s="44" t="str">
        <f>'[1]XXX'!F84</f>
        <v>A</v>
      </c>
      <c r="E96" s="44">
        <f>'[1]XXX'!G84</f>
        <v>1.826</v>
      </c>
      <c r="F96" s="83">
        <f>'[1]XXX'!H84</f>
        <v>6</v>
      </c>
      <c r="G96" s="44" t="str">
        <f>'[1]XXX'!I84</f>
        <v>B</v>
      </c>
      <c r="H96" s="44">
        <f>'[1]XXX'!J84</f>
        <v>1.71</v>
      </c>
      <c r="I96" s="83">
        <f>'[1]XXX'!K84</f>
        <v>7</v>
      </c>
      <c r="J96" s="44">
        <f>'[1]XXX'!L84</f>
        <v>3.536</v>
      </c>
      <c r="K96" s="75">
        <f>'[1]XXX'!M84</f>
        <v>13</v>
      </c>
    </row>
    <row r="97" spans="1:11" ht="12">
      <c r="A97" s="13">
        <v>4</v>
      </c>
      <c r="B97" s="8"/>
      <c r="C97" s="9">
        <f>'[1]XXX'!D85</f>
        <v>0</v>
      </c>
      <c r="D97" s="44">
        <f>'[1]XXX'!F85</f>
        <v>0</v>
      </c>
      <c r="E97" s="44">
        <f>'[1]XXX'!G85</f>
        <v>0</v>
      </c>
      <c r="F97" s="83">
        <f>'[1]XXX'!H85</f>
        <v>0</v>
      </c>
      <c r="G97" s="44">
        <f>'[1]XXX'!I85</f>
        <v>0</v>
      </c>
      <c r="H97" s="44">
        <f>'[1]XXX'!J85</f>
        <v>0</v>
      </c>
      <c r="I97" s="83">
        <f>'[1]XXX'!K85</f>
        <v>0</v>
      </c>
      <c r="J97" s="44">
        <f>'[1]XXX'!L85</f>
        <v>0</v>
      </c>
      <c r="K97" s="75">
        <f>'[1]XXX'!M85</f>
        <v>0</v>
      </c>
    </row>
    <row r="98" spans="1:11" ht="12.75" thickBot="1">
      <c r="A98" s="50">
        <v>5</v>
      </c>
      <c r="B98" s="20"/>
      <c r="C98" s="29">
        <f>'[1]XXX'!D86</f>
        <v>0</v>
      </c>
      <c r="D98" s="45">
        <f>'[1]XXX'!F86</f>
        <v>0</v>
      </c>
      <c r="E98" s="45">
        <f>'[1]XXX'!G86</f>
        <v>0</v>
      </c>
      <c r="F98" s="84">
        <f>'[1]XXX'!H86</f>
        <v>0</v>
      </c>
      <c r="G98" s="45">
        <f>'[1]XXX'!I86</f>
        <v>0</v>
      </c>
      <c r="H98" s="45">
        <f>'[1]XXX'!J86</f>
        <v>0</v>
      </c>
      <c r="I98" s="84">
        <f>'[1]XXX'!K86</f>
        <v>0</v>
      </c>
      <c r="J98" s="45">
        <f>'[1]XXX'!L86</f>
        <v>0</v>
      </c>
      <c r="K98" s="76">
        <f>'[1]XXX'!M86</f>
        <v>0</v>
      </c>
    </row>
    <row r="99" spans="1:12" ht="12.75">
      <c r="A99" s="19"/>
      <c r="B99" s="19"/>
      <c r="C99" s="15"/>
      <c r="D99" s="21"/>
      <c r="E99" s="19"/>
      <c r="F99" s="19"/>
      <c r="G99" s="22"/>
      <c r="H99" s="19"/>
      <c r="I99" s="19"/>
      <c r="J99" s="19"/>
      <c r="K99" s="19"/>
      <c r="L99" s="53"/>
    </row>
    <row r="100" spans="1:12" ht="13.5" thickBot="1">
      <c r="A100" s="19"/>
      <c r="B100" s="19"/>
      <c r="C100" s="15"/>
      <c r="D100" s="21"/>
      <c r="E100" s="19"/>
      <c r="F100" s="19"/>
      <c r="G100" s="22"/>
      <c r="H100" s="19"/>
      <c r="I100" s="19"/>
      <c r="J100" s="19"/>
      <c r="K100" s="19"/>
      <c r="L100" s="53"/>
    </row>
    <row r="101" spans="1:14" ht="18.75" customHeight="1" thickBot="1">
      <c r="A101" s="38" t="s">
        <v>66</v>
      </c>
      <c r="B101" s="28"/>
      <c r="C101" s="27" t="str">
        <f>'[1]XXX'!C88</f>
        <v>PANSIJA</v>
      </c>
      <c r="D101" s="28"/>
      <c r="E101" s="39">
        <f>SUM(E102:E107)</f>
        <v>5.374</v>
      </c>
      <c r="F101" s="78">
        <f>SUM(F102:F107)</f>
        <v>16</v>
      </c>
      <c r="G101" s="39"/>
      <c r="H101" s="39">
        <f>SUM(H102:H107)</f>
        <v>5.002</v>
      </c>
      <c r="I101" s="78">
        <f>SUM(I102:I107)</f>
        <v>20</v>
      </c>
      <c r="J101" s="28">
        <f>SUM(E101+H101)</f>
        <v>10.376</v>
      </c>
      <c r="K101" s="73">
        <f>SUM(F101+I101)</f>
        <v>36</v>
      </c>
      <c r="L101" s="52" t="s">
        <v>36</v>
      </c>
      <c r="M101" s="102"/>
      <c r="N101" s="108"/>
    </row>
    <row r="102" spans="1:14" ht="14.25">
      <c r="A102" s="51">
        <v>1</v>
      </c>
      <c r="B102" s="18"/>
      <c r="C102" s="9" t="str">
        <f>'[1]XXX'!D88</f>
        <v>Artūrs Berdinskis</v>
      </c>
      <c r="D102" s="49" t="str">
        <f>'[1]XXX'!F88</f>
        <v>B</v>
      </c>
      <c r="E102" s="49">
        <f>'[1]XXX'!G88</f>
        <v>2.296</v>
      </c>
      <c r="F102" s="77">
        <f>'[1]XXX'!H88</f>
        <v>4</v>
      </c>
      <c r="G102" s="49" t="str">
        <f>'[1]XXX'!I88</f>
        <v>A</v>
      </c>
      <c r="H102" s="49">
        <f>'[1]XXX'!J88</f>
        <v>1.64</v>
      </c>
      <c r="I102" s="77">
        <f>'[1]XXX'!K88</f>
        <v>4</v>
      </c>
      <c r="J102" s="49">
        <f>'[1]XXX'!L88</f>
        <v>3.936</v>
      </c>
      <c r="K102" s="74">
        <f>'[1]XXX'!M88</f>
        <v>8</v>
      </c>
      <c r="N102" s="108"/>
    </row>
    <row r="103" spans="1:11" ht="12">
      <c r="A103" s="13">
        <v>2</v>
      </c>
      <c r="B103" s="8"/>
      <c r="C103" s="6" t="str">
        <f>'[1]XXX'!D89</f>
        <v>Andis Vecvērdiņš</v>
      </c>
      <c r="D103" s="44" t="str">
        <f>'[1]XXX'!F89</f>
        <v>A</v>
      </c>
      <c r="E103" s="44">
        <f>'[1]XXX'!G89</f>
        <v>1.86</v>
      </c>
      <c r="F103" s="83">
        <f>'[1]XXX'!H89</f>
        <v>5</v>
      </c>
      <c r="G103" s="44" t="str">
        <f>'[1]XXX'!I89</f>
        <v>C</v>
      </c>
      <c r="H103" s="44">
        <f>'[1]XXX'!J89</f>
        <v>1.422</v>
      </c>
      <c r="I103" s="83">
        <f>'[1]XXX'!K89</f>
        <v>12</v>
      </c>
      <c r="J103" s="44">
        <f>'[1]XXX'!L89</f>
        <v>3.282</v>
      </c>
      <c r="K103" s="75">
        <f>'[1]XXX'!M89</f>
        <v>17</v>
      </c>
    </row>
    <row r="104" spans="1:11" ht="12">
      <c r="A104" s="13">
        <v>3</v>
      </c>
      <c r="B104" s="8"/>
      <c r="C104" s="6" t="str">
        <f>'[1]XXX'!D90</f>
        <v>Arnolds Grebežnieks</v>
      </c>
      <c r="D104" s="44" t="str">
        <f>'[1]XXX'!F90</f>
        <v>C</v>
      </c>
      <c r="E104" s="44">
        <f>'[1]XXX'!G90</f>
        <v>1.218</v>
      </c>
      <c r="F104" s="83">
        <f>'[1]XXX'!H90</f>
        <v>7</v>
      </c>
      <c r="G104" s="44" t="str">
        <f>'[1]XXX'!I90</f>
        <v>B</v>
      </c>
      <c r="H104" s="44">
        <f>'[1]XXX'!J90</f>
        <v>1.94</v>
      </c>
      <c r="I104" s="83">
        <f>'[1]XXX'!K90</f>
        <v>4</v>
      </c>
      <c r="J104" s="44">
        <f>'[1]XXX'!L90</f>
        <v>3.158</v>
      </c>
      <c r="K104" s="75">
        <f>'[1]XXX'!M90</f>
        <v>11</v>
      </c>
    </row>
    <row r="105" spans="1:11" ht="12">
      <c r="A105" s="13">
        <v>4</v>
      </c>
      <c r="B105" s="8"/>
      <c r="C105" s="6" t="str">
        <f>'[1]XXX'!D91</f>
        <v>rez. Juris Šeibo</v>
      </c>
      <c r="D105" s="44">
        <f>'[1]XXX'!F91</f>
        <v>0</v>
      </c>
      <c r="E105" s="44">
        <f>'[1]XXX'!G91</f>
        <v>0</v>
      </c>
      <c r="F105" s="83">
        <f>'[1]XXX'!H91</f>
        <v>0</v>
      </c>
      <c r="G105" s="44">
        <f>'[1]XXX'!I91</f>
        <v>0</v>
      </c>
      <c r="H105" s="44">
        <f>'[1]XXX'!J91</f>
        <v>0</v>
      </c>
      <c r="I105" s="83">
        <f>'[1]XXX'!K91</f>
        <v>0</v>
      </c>
      <c r="J105" s="44">
        <f>'[1]XXX'!L91</f>
        <v>0</v>
      </c>
      <c r="K105" s="75">
        <f>'[1]XXX'!M91</f>
        <v>0</v>
      </c>
    </row>
    <row r="106" spans="1:11" ht="12">
      <c r="A106" s="89">
        <v>5</v>
      </c>
      <c r="B106" s="90"/>
      <c r="C106" s="6">
        <f>'[1]XXX'!D92</f>
        <v>0</v>
      </c>
      <c r="D106" s="44">
        <f>'[1]XXX'!F92</f>
        <v>0</v>
      </c>
      <c r="E106" s="44">
        <f>'[1]XXX'!G92</f>
        <v>0</v>
      </c>
      <c r="F106" s="83">
        <f>'[1]XXX'!H92</f>
        <v>0</v>
      </c>
      <c r="G106" s="44">
        <f>'[1]XXX'!I92</f>
        <v>0</v>
      </c>
      <c r="H106" s="44">
        <f>'[1]XXX'!J92</f>
        <v>0</v>
      </c>
      <c r="I106" s="83">
        <f>'[1]XXX'!K92</f>
        <v>0</v>
      </c>
      <c r="J106" s="44">
        <f>'[1]XXX'!L92</f>
        <v>0</v>
      </c>
      <c r="K106" s="75">
        <f>'[1]XXX'!M92</f>
        <v>0</v>
      </c>
    </row>
    <row r="107" spans="1:11" ht="12.75" thickBot="1">
      <c r="A107" s="50">
        <v>6</v>
      </c>
      <c r="B107" s="20"/>
      <c r="C107" s="16">
        <f>'[1]XXX'!D93</f>
        <v>0</v>
      </c>
      <c r="D107" s="45">
        <f>'[1]XXX'!F93</f>
        <v>0</v>
      </c>
      <c r="E107" s="45">
        <f>'[1]XXX'!G93</f>
        <v>0</v>
      </c>
      <c r="F107" s="84">
        <f>'[1]XXX'!H93</f>
        <v>0</v>
      </c>
      <c r="G107" s="45">
        <f>'[1]XXX'!I93</f>
        <v>0</v>
      </c>
      <c r="H107" s="45">
        <f>'[1]XXX'!J93</f>
        <v>0</v>
      </c>
      <c r="I107" s="84">
        <f>'[1]XXX'!K93</f>
        <v>0</v>
      </c>
      <c r="J107" s="45">
        <f>'[1]XXX'!L93</f>
        <v>0</v>
      </c>
      <c r="K107" s="76">
        <f>'[1]XXX'!M93</f>
        <v>0</v>
      </c>
    </row>
    <row r="108" spans="1:11" ht="13.5" thickBot="1">
      <c r="A108" s="19"/>
      <c r="B108" s="19"/>
      <c r="C108" s="15"/>
      <c r="D108" s="21"/>
      <c r="E108" s="19"/>
      <c r="F108" s="19"/>
      <c r="G108" s="22"/>
      <c r="H108" s="19"/>
      <c r="I108" s="19"/>
      <c r="J108" s="19"/>
      <c r="K108" s="19"/>
    </row>
    <row r="109" spans="1:13" ht="18.75" customHeight="1" thickBot="1">
      <c r="A109" s="38" t="s">
        <v>67</v>
      </c>
      <c r="B109" s="28"/>
      <c r="C109" s="27" t="str">
        <f>'[1]XXX'!C94</f>
        <v>SARKANIE VILKI</v>
      </c>
      <c r="D109" s="28"/>
      <c r="E109" s="39">
        <f>SUM(E110:E114)</f>
        <v>4.68</v>
      </c>
      <c r="F109" s="30">
        <f>SUM(F110:F114)</f>
        <v>24</v>
      </c>
      <c r="G109" s="39"/>
      <c r="H109" s="39">
        <f>SUM(H110:H114)</f>
        <v>4.644</v>
      </c>
      <c r="I109" s="30">
        <f>SUM(I110:I114)</f>
        <v>27</v>
      </c>
      <c r="J109" s="28">
        <f>SUM(E109+H109)</f>
        <v>9.324</v>
      </c>
      <c r="K109" s="46">
        <f>SUM(F109+I109)</f>
        <v>51</v>
      </c>
      <c r="L109" s="52" t="s">
        <v>36</v>
      </c>
      <c r="M109" s="102"/>
    </row>
    <row r="110" spans="1:15" ht="12">
      <c r="A110" s="51">
        <v>1</v>
      </c>
      <c r="B110" s="18"/>
      <c r="C110" s="9" t="str">
        <f>'[1]XXX'!D94</f>
        <v>Andris Turkins</v>
      </c>
      <c r="D110" s="49" t="str">
        <f>'[1]XXX'!F94</f>
        <v>A</v>
      </c>
      <c r="E110" s="49">
        <f>'[1]XXX'!G94</f>
        <v>0.802</v>
      </c>
      <c r="F110" s="77">
        <f>'[1]XXX'!H94</f>
        <v>12</v>
      </c>
      <c r="G110" s="49" t="str">
        <f>'[1]XXX'!I94</f>
        <v>A</v>
      </c>
      <c r="H110" s="49">
        <f>'[1]XXX'!J94</f>
        <v>1.254</v>
      </c>
      <c r="I110" s="77">
        <f>'[1]XXX'!K94</f>
        <v>10</v>
      </c>
      <c r="J110" s="49">
        <f>'[1]XXX'!L94</f>
        <v>2.056</v>
      </c>
      <c r="K110" s="74">
        <f>'[1]XXX'!M94</f>
        <v>22</v>
      </c>
      <c r="O110" s="10"/>
    </row>
    <row r="111" spans="1:15" ht="12">
      <c r="A111" s="13">
        <v>2</v>
      </c>
      <c r="B111" s="8"/>
      <c r="C111" s="6" t="str">
        <f>'[1]XXX'!D95</f>
        <v>Jānis Gailītis </v>
      </c>
      <c r="D111" s="44" t="str">
        <f>'[1]XXX'!F95</f>
        <v>C</v>
      </c>
      <c r="E111" s="44">
        <f>'[1]XXX'!G95</f>
        <v>2.766</v>
      </c>
      <c r="F111" s="83">
        <f>'[1]XXX'!H95</f>
        <v>1</v>
      </c>
      <c r="G111" s="44" t="str">
        <f>'[1]XXX'!I95</f>
        <v>C</v>
      </c>
      <c r="H111" s="44">
        <f>'[1]XXX'!J95</f>
        <v>1.92</v>
      </c>
      <c r="I111" s="83">
        <f>'[1]XXX'!K95</f>
        <v>6</v>
      </c>
      <c r="J111" s="44">
        <f>'[1]XXX'!L95</f>
        <v>4.686</v>
      </c>
      <c r="K111" s="75">
        <f>'[1]XXX'!M95</f>
        <v>7</v>
      </c>
      <c r="O111" s="10"/>
    </row>
    <row r="112" spans="1:15" ht="12">
      <c r="A112" s="13">
        <v>3</v>
      </c>
      <c r="B112" s="8"/>
      <c r="C112" s="6" t="str">
        <f>'[1]XXX'!D96</f>
        <v>Marianna Galakrodzeniece</v>
      </c>
      <c r="D112" s="44" t="str">
        <f>'[1]XXX'!F96</f>
        <v>B</v>
      </c>
      <c r="E112" s="44">
        <f>'[1]XXX'!G96</f>
        <v>1.112</v>
      </c>
      <c r="F112" s="83">
        <f>'[1]XXX'!H96</f>
        <v>11</v>
      </c>
      <c r="G112" s="44" t="str">
        <f>'[1]XXX'!I96</f>
        <v>B</v>
      </c>
      <c r="H112" s="44">
        <f>'[1]XXX'!J96</f>
        <v>1.47</v>
      </c>
      <c r="I112" s="83">
        <f>'[1]XXX'!K96</f>
        <v>11</v>
      </c>
      <c r="J112" s="44">
        <f>'[1]XXX'!L96</f>
        <v>2.582</v>
      </c>
      <c r="K112" s="75">
        <f>'[1]XXX'!M96</f>
        <v>22</v>
      </c>
      <c r="O112" s="10"/>
    </row>
    <row r="113" spans="1:15" ht="12">
      <c r="A113" s="13">
        <v>4</v>
      </c>
      <c r="B113" s="8"/>
      <c r="C113" s="6" t="str">
        <f>'[1]XXX'!D97</f>
        <v>Valdis Barūklis</v>
      </c>
      <c r="D113" s="44">
        <f>'[1]XXX'!F97</f>
        <v>0</v>
      </c>
      <c r="E113" s="44">
        <f>'[1]XXX'!G97</f>
        <v>0</v>
      </c>
      <c r="F113" s="83">
        <f>'[1]XXX'!H97</f>
        <v>0</v>
      </c>
      <c r="G113" s="44">
        <f>'[1]XXX'!I97</f>
        <v>0</v>
      </c>
      <c r="H113" s="91">
        <f>'[1]XXX'!J97</f>
        <v>0</v>
      </c>
      <c r="I113" s="92">
        <f>'[1]XXX'!K97</f>
        <v>0</v>
      </c>
      <c r="J113" s="44">
        <f>'[1]XXX'!L97</f>
        <v>0</v>
      </c>
      <c r="K113" s="75">
        <f>'[1]XXX'!M97</f>
        <v>0</v>
      </c>
      <c r="O113" s="10"/>
    </row>
    <row r="114" spans="1:15" ht="12.75" thickBot="1">
      <c r="A114" s="50">
        <v>5</v>
      </c>
      <c r="B114" s="20"/>
      <c r="C114" s="16">
        <f>'[1]XXX'!D98</f>
        <v>0</v>
      </c>
      <c r="D114" s="45">
        <f>'[1]XXX'!F98</f>
        <v>0</v>
      </c>
      <c r="E114" s="45">
        <f>'[1]XXX'!G98</f>
        <v>0</v>
      </c>
      <c r="F114" s="84">
        <f>'[1]XXX'!H98</f>
        <v>0</v>
      </c>
      <c r="G114" s="45">
        <f>'[1]XXX'!I98</f>
        <v>0</v>
      </c>
      <c r="H114" s="45">
        <f>'[1]XXX'!J98</f>
        <v>0</v>
      </c>
      <c r="I114" s="84">
        <f>'[1]XXX'!K98</f>
        <v>0</v>
      </c>
      <c r="J114" s="45">
        <f>'[1]XXX'!L98</f>
        <v>0</v>
      </c>
      <c r="K114" s="84">
        <f>'[1]XXX'!M98</f>
        <v>0</v>
      </c>
      <c r="O114" s="10"/>
    </row>
    <row r="115" spans="1:11" ht="12.75">
      <c r="A115" s="19"/>
      <c r="B115" s="19"/>
      <c r="C115" s="15"/>
      <c r="D115" s="21"/>
      <c r="E115" s="2"/>
      <c r="F115" s="19"/>
      <c r="G115" s="22"/>
      <c r="H115" s="2"/>
      <c r="I115" s="2"/>
      <c r="J115" s="2"/>
      <c r="K115" s="2"/>
    </row>
    <row r="116" spans="1:11" ht="18.75" customHeight="1" hidden="1">
      <c r="A116" s="38">
        <v>16</v>
      </c>
      <c r="B116" s="28"/>
      <c r="C116" s="27" t="str">
        <f>'[1]XXX'!C100</f>
        <v>Ar Makšķeri 2</v>
      </c>
      <c r="D116" s="28"/>
      <c r="E116" s="39">
        <f>SUM(E117:E121)</f>
        <v>0</v>
      </c>
      <c r="F116" s="30">
        <f>SUM(F117:F121)</f>
        <v>48</v>
      </c>
      <c r="G116" s="39"/>
      <c r="H116" s="39">
        <f>SUM(H117:H121)</f>
        <v>0</v>
      </c>
      <c r="I116" s="30">
        <f>SUM(I117:I121)</f>
        <v>48</v>
      </c>
      <c r="J116" s="28">
        <f>SUM(E116+H116)</f>
        <v>0</v>
      </c>
      <c r="K116" s="46">
        <f>SUM(F116+I116)</f>
        <v>96</v>
      </c>
    </row>
    <row r="117" spans="1:11" ht="12" hidden="1">
      <c r="A117" s="51">
        <v>1</v>
      </c>
      <c r="B117" s="18"/>
      <c r="C117" s="9" t="str">
        <f>'[1]XXX'!D100</f>
        <v>Jānis Ratseps</v>
      </c>
      <c r="D117" s="49">
        <f>'[1]XXX'!F100</f>
        <v>0</v>
      </c>
      <c r="E117" s="49">
        <f>'[1]XXX'!G100</f>
        <v>0</v>
      </c>
      <c r="F117" s="109">
        <f>'[1]XXX'!H100</f>
        <v>16</v>
      </c>
      <c r="G117" s="49">
        <f>'[1]XXX'!I100</f>
        <v>0</v>
      </c>
      <c r="H117" s="49">
        <f>'[1]XXX'!J100</f>
        <v>0</v>
      </c>
      <c r="I117" s="109">
        <f>'[1]XXX'!K100</f>
        <v>16</v>
      </c>
      <c r="J117" s="49">
        <f>'[1]XXX'!L100</f>
        <v>0</v>
      </c>
      <c r="K117" s="110">
        <f>'[1]XXX'!M100</f>
        <v>32</v>
      </c>
    </row>
    <row r="118" spans="1:11" ht="12" hidden="1">
      <c r="A118" s="13">
        <v>2</v>
      </c>
      <c r="B118" s="8"/>
      <c r="C118" s="9" t="str">
        <f>'[1]XXX'!D101</f>
        <v>Aigars Golmeisters</v>
      </c>
      <c r="D118" s="49">
        <f>'[1]XXX'!F101</f>
        <v>0</v>
      </c>
      <c r="E118" s="49">
        <f>'[1]XXX'!G101</f>
        <v>0</v>
      </c>
      <c r="F118" s="109">
        <f>'[1]XXX'!H101</f>
        <v>16</v>
      </c>
      <c r="G118" s="49">
        <f>'[1]XXX'!I101</f>
        <v>0</v>
      </c>
      <c r="H118" s="49">
        <f>'[1]XXX'!J101</f>
        <v>0</v>
      </c>
      <c r="I118" s="109">
        <f>'[1]XXX'!K101</f>
        <v>16</v>
      </c>
      <c r="J118" s="49">
        <f>'[1]XXX'!L101</f>
        <v>0</v>
      </c>
      <c r="K118" s="110">
        <f>'[1]XXX'!M101</f>
        <v>32</v>
      </c>
    </row>
    <row r="119" spans="1:11" ht="12" hidden="1">
      <c r="A119" s="13">
        <v>3</v>
      </c>
      <c r="B119" s="8"/>
      <c r="C119" s="9" t="str">
        <f>'[1]XXX'!D102</f>
        <v>Guntis Elbergs</v>
      </c>
      <c r="D119" s="49">
        <f>'[1]XXX'!F102</f>
        <v>0</v>
      </c>
      <c r="E119" s="49">
        <f>'[1]XXX'!G102</f>
        <v>0</v>
      </c>
      <c r="F119" s="109">
        <f>'[1]XXX'!H102</f>
        <v>16</v>
      </c>
      <c r="G119" s="49">
        <f>'[1]XXX'!I102</f>
        <v>0</v>
      </c>
      <c r="H119" s="49">
        <f>'[1]XXX'!J102</f>
        <v>0</v>
      </c>
      <c r="I119" s="109">
        <f>'[1]XXX'!K102</f>
        <v>16</v>
      </c>
      <c r="J119" s="49">
        <f>'[1]XXX'!L102</f>
        <v>0</v>
      </c>
      <c r="K119" s="110">
        <f>'[1]XXX'!M102</f>
        <v>32</v>
      </c>
    </row>
    <row r="120" spans="1:11" ht="12" hidden="1">
      <c r="A120" s="13">
        <v>4</v>
      </c>
      <c r="B120" s="8"/>
      <c r="C120" s="9" t="str">
        <f>'[1]XXX'!D103</f>
        <v>Jānis Zariņš</v>
      </c>
      <c r="D120" s="49">
        <f>'[1]XXX'!F103</f>
        <v>0</v>
      </c>
      <c r="E120" s="49">
        <f>'[1]XXX'!G103</f>
        <v>0</v>
      </c>
      <c r="F120" s="109">
        <f>'[1]XXX'!H103</f>
        <v>0</v>
      </c>
      <c r="G120" s="49">
        <f>'[1]XXX'!I103</f>
        <v>0</v>
      </c>
      <c r="H120" s="49">
        <f>'[1]XXX'!J103</f>
        <v>0</v>
      </c>
      <c r="I120" s="109">
        <f>'[1]XXX'!K103</f>
        <v>0</v>
      </c>
      <c r="J120" s="49">
        <f>'[1]XXX'!L103</f>
        <v>0</v>
      </c>
      <c r="K120" s="110">
        <f>'[1]XXX'!M103</f>
        <v>0</v>
      </c>
    </row>
    <row r="121" spans="1:11" ht="12.75" hidden="1" thickBot="1">
      <c r="A121" s="50">
        <v>5</v>
      </c>
      <c r="B121" s="20"/>
      <c r="C121" s="29">
        <f>'[1]XXX'!D104</f>
        <v>0</v>
      </c>
      <c r="D121" s="111">
        <f>'[1]XXX'!F104</f>
        <v>0</v>
      </c>
      <c r="E121" s="111">
        <f>'[1]XXX'!G104</f>
        <v>0</v>
      </c>
      <c r="F121" s="112">
        <f>'[1]XXX'!H104</f>
        <v>0</v>
      </c>
      <c r="G121" s="111">
        <f>'[1]XXX'!I104</f>
        <v>0</v>
      </c>
      <c r="H121" s="111">
        <f>'[1]XXX'!J104</f>
        <v>0</v>
      </c>
      <c r="I121" s="112">
        <f>'[1]XXX'!K104</f>
        <v>0</v>
      </c>
      <c r="J121" s="111">
        <f>'[1]XXX'!L104</f>
        <v>0</v>
      </c>
      <c r="K121" s="113">
        <f>'[1]XXX'!M104</f>
        <v>0</v>
      </c>
    </row>
    <row r="122" spans="1:11" ht="12.75" hidden="1">
      <c r="A122" s="19"/>
      <c r="B122" s="19"/>
      <c r="C122" s="15"/>
      <c r="D122" s="21"/>
      <c r="E122" s="2"/>
      <c r="F122" s="19"/>
      <c r="G122" s="22"/>
      <c r="H122" s="2"/>
      <c r="I122" s="2"/>
      <c r="J122" s="2"/>
      <c r="K122" s="2"/>
    </row>
    <row r="123" spans="1:11" ht="18.75" customHeight="1" hidden="1" thickBot="1">
      <c r="A123" s="38">
        <v>17</v>
      </c>
      <c r="B123" s="28"/>
      <c r="C123" s="27" t="str">
        <f>'[1]XXX'!C106</f>
        <v>FISHING Fanatic</v>
      </c>
      <c r="D123" s="28"/>
      <c r="E123" s="39">
        <f>SUM(E124:E128)</f>
        <v>0</v>
      </c>
      <c r="F123" s="30">
        <f>SUM(F124:F128)</f>
        <v>48</v>
      </c>
      <c r="G123" s="39"/>
      <c r="H123" s="39">
        <f>SUM(H124:H128)</f>
        <v>0</v>
      </c>
      <c r="I123" s="30">
        <f>SUM(I124:I128)</f>
        <v>48</v>
      </c>
      <c r="J123" s="28">
        <f>SUM(E123+H123)</f>
        <v>0</v>
      </c>
      <c r="K123" s="46">
        <f>SUM(F123+I123)</f>
        <v>96</v>
      </c>
    </row>
    <row r="124" spans="1:11" ht="12" hidden="1">
      <c r="A124" s="51">
        <v>1</v>
      </c>
      <c r="B124" s="18"/>
      <c r="C124" s="9" t="str">
        <f>'[1]XXX'!D106</f>
        <v>Ignas Briedaitis</v>
      </c>
      <c r="D124" s="49">
        <f>'[1]XXX'!F106</f>
        <v>0</v>
      </c>
      <c r="E124" s="49">
        <f>'[1]XXX'!G106</f>
        <v>0</v>
      </c>
      <c r="F124" s="109">
        <f>'[1]XXX'!H106</f>
        <v>16</v>
      </c>
      <c r="G124" s="49">
        <f>'[1]XXX'!I106</f>
        <v>0</v>
      </c>
      <c r="H124" s="49">
        <f>'[1]XXX'!J106</f>
        <v>0</v>
      </c>
      <c r="I124" s="109">
        <f>'[1]XXX'!K106</f>
        <v>16</v>
      </c>
      <c r="J124" s="49">
        <f>'[1]XXX'!L106</f>
        <v>0</v>
      </c>
      <c r="K124" s="110">
        <f>'[1]XXX'!M106</f>
        <v>32</v>
      </c>
    </row>
    <row r="125" spans="1:11" ht="12" hidden="1">
      <c r="A125" s="13">
        <v>2</v>
      </c>
      <c r="B125" s="8"/>
      <c r="C125" s="9" t="str">
        <f>'[1]XXX'!D107</f>
        <v>Gintarie Makauskaite</v>
      </c>
      <c r="D125" s="49">
        <f>'[1]XXX'!F107</f>
        <v>0</v>
      </c>
      <c r="E125" s="49">
        <f>'[1]XXX'!G107</f>
        <v>0</v>
      </c>
      <c r="F125" s="109">
        <f>'[1]XXX'!H107</f>
        <v>16</v>
      </c>
      <c r="G125" s="49">
        <f>'[1]XXX'!I107</f>
        <v>0</v>
      </c>
      <c r="H125" s="49">
        <f>'[1]XXX'!J107</f>
        <v>0</v>
      </c>
      <c r="I125" s="109">
        <f>'[1]XXX'!K107</f>
        <v>16</v>
      </c>
      <c r="J125" s="49">
        <f>'[1]XXX'!L107</f>
        <v>0</v>
      </c>
      <c r="K125" s="110">
        <f>'[1]XXX'!M107</f>
        <v>32</v>
      </c>
    </row>
    <row r="126" spans="1:11" ht="12" hidden="1">
      <c r="A126" s="13">
        <v>3</v>
      </c>
      <c r="B126" s="8"/>
      <c r="C126" s="9" t="str">
        <f>'[1]XXX'!D108</f>
        <v>Egidius Kilčauskas</v>
      </c>
      <c r="D126" s="49">
        <f>'[1]XXX'!F108</f>
        <v>0</v>
      </c>
      <c r="E126" s="49">
        <f>'[1]XXX'!G108</f>
        <v>0</v>
      </c>
      <c r="F126" s="109">
        <f>'[1]XXX'!H108</f>
        <v>16</v>
      </c>
      <c r="G126" s="49">
        <f>'[1]XXX'!I108</f>
        <v>0</v>
      </c>
      <c r="H126" s="49">
        <f>'[1]XXX'!J108</f>
        <v>0</v>
      </c>
      <c r="I126" s="109">
        <f>'[1]XXX'!K108</f>
        <v>16</v>
      </c>
      <c r="J126" s="49">
        <f>'[1]XXX'!L108</f>
        <v>0</v>
      </c>
      <c r="K126" s="110">
        <f>'[1]XXX'!M108</f>
        <v>32</v>
      </c>
    </row>
    <row r="127" spans="1:11" ht="12" hidden="1">
      <c r="A127" s="13">
        <v>4</v>
      </c>
      <c r="B127" s="8"/>
      <c r="C127" s="9">
        <f>'[1]XXX'!D109</f>
        <v>0</v>
      </c>
      <c r="D127" s="49">
        <f>'[1]XXX'!F109</f>
        <v>0</v>
      </c>
      <c r="E127" s="49">
        <f>'[1]XXX'!G109</f>
        <v>0</v>
      </c>
      <c r="F127" s="109">
        <f>'[1]XXX'!H109</f>
        <v>0</v>
      </c>
      <c r="G127" s="49">
        <f>'[1]XXX'!I109</f>
        <v>0</v>
      </c>
      <c r="H127" s="49">
        <f>'[1]XXX'!J109</f>
        <v>0</v>
      </c>
      <c r="I127" s="109">
        <f>'[1]XXX'!K109</f>
        <v>0</v>
      </c>
      <c r="J127" s="49">
        <f>'[1]XXX'!L109</f>
        <v>0</v>
      </c>
      <c r="K127" s="110">
        <f>'[1]XXX'!M109</f>
        <v>0</v>
      </c>
    </row>
    <row r="128" spans="1:11" ht="12.75" hidden="1" thickBot="1">
      <c r="A128" s="50">
        <v>5</v>
      </c>
      <c r="B128" s="20"/>
      <c r="C128" s="29">
        <f>'[1]XXX'!D110</f>
        <v>0</v>
      </c>
      <c r="D128" s="111">
        <f>'[1]XXX'!F110</f>
        <v>0</v>
      </c>
      <c r="E128" s="111">
        <f>'[1]XXX'!G110</f>
        <v>0</v>
      </c>
      <c r="F128" s="112">
        <f>'[1]XXX'!H110</f>
        <v>0</v>
      </c>
      <c r="G128" s="111">
        <f>'[1]XXX'!I110</f>
        <v>0</v>
      </c>
      <c r="H128" s="111">
        <f>'[1]XXX'!J110</f>
        <v>0</v>
      </c>
      <c r="I128" s="112">
        <f>'[1]XXX'!K110</f>
        <v>0</v>
      </c>
      <c r="J128" s="111">
        <f>'[1]XXX'!L110</f>
        <v>0</v>
      </c>
      <c r="K128" s="113">
        <f>'[1]XXX'!M110</f>
        <v>0</v>
      </c>
    </row>
    <row r="129" spans="1:11" ht="12.75">
      <c r="A129" s="19"/>
      <c r="B129" s="19"/>
      <c r="C129" s="15"/>
      <c r="D129" s="21"/>
      <c r="E129" s="2"/>
      <c r="F129" s="19"/>
      <c r="G129" s="22"/>
      <c r="H129" s="2"/>
      <c r="I129" s="2"/>
      <c r="J129" s="2"/>
      <c r="K129" s="2"/>
    </row>
  </sheetData>
  <sheetProtection/>
  <mergeCells count="10">
    <mergeCell ref="W7:W8"/>
    <mergeCell ref="D7:F7"/>
    <mergeCell ref="G7:I7"/>
    <mergeCell ref="J7:K7"/>
    <mergeCell ref="C7:C8"/>
    <mergeCell ref="A7:A8"/>
    <mergeCell ref="S7:T7"/>
    <mergeCell ref="O7:O8"/>
    <mergeCell ref="P7:Q7"/>
    <mergeCell ref="U7:V7"/>
  </mergeCells>
  <conditionalFormatting sqref="W9:W27">
    <cfRule type="duplicateValues" priority="1" dxfId="0" stopIfTrue="1">
      <formula>AND(COUNTIF($W$9:$W$27,W9)&gt;1,NOT(ISBLANK(W9)))</formula>
    </cfRule>
  </conditionalFormatting>
  <printOptions/>
  <pageMargins left="0.25" right="0.25" top="0.4" bottom="0.26" header="0.3" footer="0.16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1">
      <pane ySplit="8" topLeftCell="A57" activePane="bottomLeft" state="frozen"/>
      <selection pane="topLeft" activeCell="A1" sqref="A1"/>
      <selection pane="bottomLeft" activeCell="P65" sqref="P65:Q65"/>
    </sheetView>
  </sheetViews>
  <sheetFormatPr defaultColWidth="9.140625" defaultRowHeight="12.75"/>
  <cols>
    <col min="1" max="1" width="27.57421875" style="131" customWidth="1"/>
    <col min="2" max="2" width="23.421875" style="132" customWidth="1"/>
    <col min="3" max="3" width="6.00390625" style="133" customWidth="1"/>
    <col min="4" max="4" width="6.57421875" style="133" customWidth="1"/>
    <col min="5" max="5" width="6.421875" style="134" customWidth="1"/>
    <col min="6" max="7" width="6.421875" style="133" customWidth="1"/>
    <col min="8" max="8" width="6.140625" style="134" customWidth="1"/>
    <col min="9" max="9" width="8.140625" style="133" customWidth="1"/>
    <col min="10" max="10" width="6.8515625" style="134" customWidth="1"/>
    <col min="11" max="11" width="2.421875" style="134" hidden="1" customWidth="1"/>
    <col min="12" max="12" width="7.421875" style="134" customWidth="1"/>
    <col min="13" max="14" width="9.140625" style="133" customWidth="1"/>
    <col min="15" max="15" width="9.57421875" style="133" bestFit="1" customWidth="1"/>
    <col min="16" max="16384" width="9.140625" style="133" customWidth="1"/>
  </cols>
  <sheetData>
    <row r="1" spans="1:12" ht="15.75">
      <c r="A1" s="36"/>
      <c r="B1" s="56"/>
      <c r="C1" s="56"/>
      <c r="D1" s="69" t="str">
        <f>'[2]Sekt-1.p'!D2</f>
        <v>LR 2023.gada čempionāts zemledus makšķerēšanā</v>
      </c>
      <c r="E1"/>
      <c r="F1"/>
      <c r="G1"/>
      <c r="H1"/>
      <c r="I1"/>
      <c r="J1"/>
      <c r="K1"/>
      <c r="L1"/>
    </row>
    <row r="2" spans="1:12" ht="15.75">
      <c r="A2" s="36"/>
      <c r="B2" s="56"/>
      <c r="C2" s="69"/>
      <c r="D2" s="31" t="str">
        <f>'[2]Sekt-1.p'!D3</f>
        <v>2023.gada 14-15.janvāris, Balvi</v>
      </c>
      <c r="E2" s="5"/>
      <c r="F2" s="5"/>
      <c r="G2" s="5"/>
      <c r="H2" s="3"/>
      <c r="I2" s="3"/>
      <c r="J2"/>
      <c r="K2"/>
      <c r="L2"/>
    </row>
    <row r="3" spans="1:12" ht="12.75">
      <c r="A3" s="36"/>
      <c r="B3" s="56"/>
      <c r="C3" s="137"/>
      <c r="D3" s="4"/>
      <c r="E3" s="4"/>
      <c r="F3" s="4"/>
      <c r="G3" s="4"/>
      <c r="H3" s="4"/>
      <c r="I3" s="4"/>
      <c r="J3"/>
      <c r="K3"/>
      <c r="L3"/>
    </row>
    <row r="4" spans="1:12" ht="15.75">
      <c r="A4" s="36"/>
      <c r="B4" s="56"/>
      <c r="C4" s="32" t="s">
        <v>23</v>
      </c>
      <c r="D4"/>
      <c r="E4" s="5"/>
      <c r="F4" s="5"/>
      <c r="G4" s="5"/>
      <c r="H4" s="3"/>
      <c r="I4" s="3"/>
      <c r="J4"/>
      <c r="K4"/>
      <c r="L4"/>
    </row>
    <row r="5" spans="1:12" ht="12.75">
      <c r="A5" s="36"/>
      <c r="B5" s="55"/>
      <c r="C5" s="148" t="s">
        <v>58</v>
      </c>
      <c r="D5"/>
      <c r="E5" s="2"/>
      <c r="F5" s="2"/>
      <c r="G5"/>
      <c r="H5" s="2"/>
      <c r="I5" s="2"/>
      <c r="J5"/>
      <c r="K5" s="2"/>
      <c r="L5"/>
    </row>
    <row r="6" spans="1:12" ht="13.5" thickBot="1">
      <c r="A6" s="36"/>
      <c r="B6" s="55"/>
      <c r="C6" s="37"/>
      <c r="D6"/>
      <c r="E6" s="2"/>
      <c r="F6" s="2"/>
      <c r="G6"/>
      <c r="H6" s="2"/>
      <c r="I6" s="2"/>
      <c r="J6"/>
      <c r="K6" s="2"/>
      <c r="L6"/>
    </row>
    <row r="7" spans="1:12" ht="13.5" thickBot="1">
      <c r="A7" s="194" t="s">
        <v>33</v>
      </c>
      <c r="B7" s="190" t="s">
        <v>1</v>
      </c>
      <c r="C7" s="140"/>
      <c r="D7" s="138" t="s">
        <v>31</v>
      </c>
      <c r="E7" s="139"/>
      <c r="F7" s="138"/>
      <c r="G7" s="138" t="s">
        <v>32</v>
      </c>
      <c r="H7" s="139"/>
      <c r="I7" s="192" t="s">
        <v>28</v>
      </c>
      <c r="J7" s="193"/>
      <c r="K7" s="154"/>
      <c r="L7" s="194" t="s">
        <v>27</v>
      </c>
    </row>
    <row r="8" spans="1:12" ht="13.5" thickBot="1">
      <c r="A8" s="195"/>
      <c r="B8" s="191"/>
      <c r="C8" s="149" t="s">
        <v>22</v>
      </c>
      <c r="D8" s="149" t="s">
        <v>3</v>
      </c>
      <c r="E8" s="149" t="s">
        <v>4</v>
      </c>
      <c r="F8" s="141" t="s">
        <v>22</v>
      </c>
      <c r="G8" s="149" t="s">
        <v>3</v>
      </c>
      <c r="H8" s="149" t="s">
        <v>4</v>
      </c>
      <c r="I8" s="140" t="s">
        <v>3</v>
      </c>
      <c r="J8" s="149" t="s">
        <v>4</v>
      </c>
      <c r="K8" s="70"/>
      <c r="L8" s="195"/>
    </row>
    <row r="9" spans="1:16" ht="15" customHeight="1">
      <c r="A9" s="165" t="s">
        <v>75</v>
      </c>
      <c r="B9" s="166" t="s">
        <v>60</v>
      </c>
      <c r="C9" s="167" t="s">
        <v>7</v>
      </c>
      <c r="D9" s="150">
        <v>1.468</v>
      </c>
      <c r="E9" s="168">
        <v>2</v>
      </c>
      <c r="F9" s="169" t="s">
        <v>5</v>
      </c>
      <c r="G9" s="150">
        <v>2.24</v>
      </c>
      <c r="H9" s="170">
        <v>1</v>
      </c>
      <c r="I9" s="151">
        <v>3.708</v>
      </c>
      <c r="J9" s="142">
        <v>3</v>
      </c>
      <c r="K9" s="3">
        <v>2</v>
      </c>
      <c r="L9" s="171">
        <v>1</v>
      </c>
      <c r="N9" s="133">
        <v>1.468</v>
      </c>
      <c r="P9" s="133">
        <v>2.24</v>
      </c>
    </row>
    <row r="10" spans="1:16" ht="15" customHeight="1">
      <c r="A10" s="172" t="s">
        <v>113</v>
      </c>
      <c r="B10" s="166" t="s">
        <v>103</v>
      </c>
      <c r="C10" s="167" t="s">
        <v>5</v>
      </c>
      <c r="D10" s="150">
        <v>3.912</v>
      </c>
      <c r="E10" s="168">
        <v>1</v>
      </c>
      <c r="F10" s="169" t="s">
        <v>6</v>
      </c>
      <c r="G10" s="150">
        <v>1.55</v>
      </c>
      <c r="H10" s="170">
        <v>4</v>
      </c>
      <c r="I10" s="151">
        <v>5.462</v>
      </c>
      <c r="J10" s="142">
        <v>5</v>
      </c>
      <c r="K10" s="3">
        <v>10</v>
      </c>
      <c r="L10" s="167">
        <v>2</v>
      </c>
      <c r="N10" s="133">
        <v>3.912</v>
      </c>
      <c r="P10" s="133">
        <v>1.55</v>
      </c>
    </row>
    <row r="11" spans="1:16" ht="15" customHeight="1">
      <c r="A11" s="172" t="s">
        <v>125</v>
      </c>
      <c r="B11" s="166" t="s">
        <v>128</v>
      </c>
      <c r="C11" s="167" t="s">
        <v>7</v>
      </c>
      <c r="D11" s="150">
        <v>1.234</v>
      </c>
      <c r="E11" s="168">
        <v>4</v>
      </c>
      <c r="F11" s="169" t="s">
        <v>6</v>
      </c>
      <c r="G11" s="150">
        <v>1.964</v>
      </c>
      <c r="H11" s="170">
        <v>1</v>
      </c>
      <c r="I11" s="151">
        <v>3.198</v>
      </c>
      <c r="J11" s="142">
        <v>5</v>
      </c>
      <c r="K11" s="3">
        <v>11</v>
      </c>
      <c r="L11" s="167">
        <v>3</v>
      </c>
      <c r="N11" s="133">
        <v>1.234</v>
      </c>
      <c r="P11" s="133">
        <v>1.964</v>
      </c>
    </row>
    <row r="12" spans="1:16" ht="15" customHeight="1">
      <c r="A12" s="172" t="s">
        <v>125</v>
      </c>
      <c r="B12" s="166" t="s">
        <v>126</v>
      </c>
      <c r="C12" s="167" t="s">
        <v>6</v>
      </c>
      <c r="D12" s="150">
        <v>2.45</v>
      </c>
      <c r="E12" s="168">
        <v>4</v>
      </c>
      <c r="F12" s="169" t="s">
        <v>5</v>
      </c>
      <c r="G12" s="150">
        <v>2.074</v>
      </c>
      <c r="H12" s="170">
        <v>2</v>
      </c>
      <c r="I12" s="151">
        <v>4.524</v>
      </c>
      <c r="J12" s="142">
        <v>6</v>
      </c>
      <c r="K12" s="3">
        <v>7</v>
      </c>
      <c r="L12" s="167">
        <v>4</v>
      </c>
      <c r="N12" s="133">
        <v>2.45</v>
      </c>
      <c r="P12" s="133">
        <v>2.074</v>
      </c>
    </row>
    <row r="13" spans="1:16" ht="15" customHeight="1">
      <c r="A13" s="172" t="s">
        <v>131</v>
      </c>
      <c r="B13" s="166" t="s">
        <v>133</v>
      </c>
      <c r="C13" s="166" t="s">
        <v>7</v>
      </c>
      <c r="D13" s="152">
        <v>1.194</v>
      </c>
      <c r="E13" s="153">
        <v>5</v>
      </c>
      <c r="F13" s="166" t="s">
        <v>7</v>
      </c>
      <c r="G13" s="173">
        <v>2.748</v>
      </c>
      <c r="H13" s="153">
        <v>1</v>
      </c>
      <c r="I13" s="152">
        <v>3.942</v>
      </c>
      <c r="J13" s="142">
        <v>6</v>
      </c>
      <c r="K13" s="3">
        <v>1</v>
      </c>
      <c r="L13" s="167">
        <v>5</v>
      </c>
      <c r="N13" s="133">
        <v>1.194</v>
      </c>
      <c r="P13" s="133">
        <v>2.748</v>
      </c>
    </row>
    <row r="14" spans="1:16" ht="15" customHeight="1">
      <c r="A14" s="165" t="s">
        <v>111</v>
      </c>
      <c r="B14" s="166" t="s">
        <v>106</v>
      </c>
      <c r="C14" s="167" t="s">
        <v>6</v>
      </c>
      <c r="D14" s="150">
        <v>3.836</v>
      </c>
      <c r="E14" s="168">
        <v>1</v>
      </c>
      <c r="F14" s="169" t="s">
        <v>5</v>
      </c>
      <c r="G14" s="150">
        <v>1.406</v>
      </c>
      <c r="H14" s="170">
        <v>7</v>
      </c>
      <c r="I14" s="151">
        <v>5.242</v>
      </c>
      <c r="J14" s="142">
        <v>8</v>
      </c>
      <c r="K14" s="3">
        <v>12</v>
      </c>
      <c r="L14" s="167">
        <v>6</v>
      </c>
      <c r="N14" s="133">
        <v>3.836</v>
      </c>
      <c r="P14" s="133">
        <v>1.406</v>
      </c>
    </row>
    <row r="15" spans="1:16" ht="15" customHeight="1">
      <c r="A15" s="172" t="s">
        <v>113</v>
      </c>
      <c r="B15" s="166" t="s">
        <v>114</v>
      </c>
      <c r="C15" s="167" t="s">
        <v>6</v>
      </c>
      <c r="D15" s="174">
        <v>1.984</v>
      </c>
      <c r="E15" s="168">
        <v>7</v>
      </c>
      <c r="F15" s="169" t="s">
        <v>7</v>
      </c>
      <c r="G15" s="150">
        <v>2.416</v>
      </c>
      <c r="H15" s="170">
        <v>2</v>
      </c>
      <c r="I15" s="151">
        <v>4.4</v>
      </c>
      <c r="J15" s="142">
        <v>9</v>
      </c>
      <c r="K15" s="3">
        <v>4</v>
      </c>
      <c r="L15" s="167">
        <v>7</v>
      </c>
      <c r="N15" s="133">
        <v>1.984</v>
      </c>
      <c r="P15" s="133">
        <v>2.416</v>
      </c>
    </row>
    <row r="16" spans="1:16" ht="15" customHeight="1">
      <c r="A16" s="172" t="s">
        <v>109</v>
      </c>
      <c r="B16" s="166" t="s">
        <v>56</v>
      </c>
      <c r="C16" s="167" t="s">
        <v>6</v>
      </c>
      <c r="D16" s="150">
        <v>2.468</v>
      </c>
      <c r="E16" s="168">
        <v>3</v>
      </c>
      <c r="F16" s="167" t="s">
        <v>5</v>
      </c>
      <c r="G16" s="150">
        <v>1.56</v>
      </c>
      <c r="H16" s="170">
        <v>6</v>
      </c>
      <c r="I16" s="151">
        <v>4.0280000000000005</v>
      </c>
      <c r="J16" s="142">
        <v>9</v>
      </c>
      <c r="K16" s="70">
        <v>1</v>
      </c>
      <c r="L16" s="167">
        <v>8</v>
      </c>
      <c r="N16" s="133">
        <v>2.468</v>
      </c>
      <c r="P16" s="133">
        <v>1.56</v>
      </c>
    </row>
    <row r="17" spans="1:16" ht="15" customHeight="1">
      <c r="A17" s="172" t="s">
        <v>111</v>
      </c>
      <c r="B17" s="166" t="s">
        <v>49</v>
      </c>
      <c r="C17" s="167" t="s">
        <v>5</v>
      </c>
      <c r="D17" s="150">
        <v>2.37</v>
      </c>
      <c r="E17" s="168">
        <v>4</v>
      </c>
      <c r="F17" s="167" t="s">
        <v>6</v>
      </c>
      <c r="G17" s="150">
        <v>1.506</v>
      </c>
      <c r="H17" s="170">
        <v>5</v>
      </c>
      <c r="I17" s="151">
        <v>3.8760000000000003</v>
      </c>
      <c r="J17" s="142">
        <v>9</v>
      </c>
      <c r="K17" s="3">
        <v>3</v>
      </c>
      <c r="L17" s="167">
        <v>9</v>
      </c>
      <c r="N17" s="133">
        <v>2.37</v>
      </c>
      <c r="P17" s="133">
        <v>1.506</v>
      </c>
    </row>
    <row r="18" spans="1:16" ht="15" customHeight="1">
      <c r="A18" s="172" t="s">
        <v>75</v>
      </c>
      <c r="B18" s="166" t="s">
        <v>100</v>
      </c>
      <c r="C18" s="167" t="s">
        <v>5</v>
      </c>
      <c r="D18" s="150">
        <v>2.704</v>
      </c>
      <c r="E18" s="168">
        <v>2</v>
      </c>
      <c r="F18" s="169" t="s">
        <v>7</v>
      </c>
      <c r="G18" s="150">
        <v>1.84</v>
      </c>
      <c r="H18" s="170">
        <v>8</v>
      </c>
      <c r="I18" s="151">
        <v>4.5440000000000005</v>
      </c>
      <c r="J18" s="142">
        <v>10</v>
      </c>
      <c r="K18" s="3">
        <v>10</v>
      </c>
      <c r="L18" s="167">
        <v>10</v>
      </c>
      <c r="N18" s="133">
        <v>2.704</v>
      </c>
      <c r="P18" s="133">
        <v>1.84</v>
      </c>
    </row>
    <row r="19" spans="1:16" ht="15" customHeight="1">
      <c r="A19" s="165" t="s">
        <v>109</v>
      </c>
      <c r="B19" s="166" t="s">
        <v>89</v>
      </c>
      <c r="C19" s="167" t="s">
        <v>7</v>
      </c>
      <c r="D19" s="150">
        <v>1.103</v>
      </c>
      <c r="E19" s="168">
        <v>7</v>
      </c>
      <c r="F19" s="169" t="s">
        <v>7</v>
      </c>
      <c r="G19" s="150">
        <v>2.326</v>
      </c>
      <c r="H19" s="170">
        <v>3</v>
      </c>
      <c r="I19" s="151">
        <v>3.4290000000000003</v>
      </c>
      <c r="J19" s="142">
        <v>10</v>
      </c>
      <c r="K19" s="3">
        <v>4</v>
      </c>
      <c r="L19" s="167">
        <v>11</v>
      </c>
      <c r="N19" s="133">
        <v>1.103</v>
      </c>
      <c r="P19" s="133">
        <v>2.326</v>
      </c>
    </row>
    <row r="20" spans="1:16" ht="15" customHeight="1">
      <c r="A20" s="172" t="s">
        <v>75</v>
      </c>
      <c r="B20" s="166" t="s">
        <v>99</v>
      </c>
      <c r="C20" s="167" t="s">
        <v>6</v>
      </c>
      <c r="D20" s="150">
        <v>3.364</v>
      </c>
      <c r="E20" s="168">
        <v>2</v>
      </c>
      <c r="F20" s="169" t="s">
        <v>6</v>
      </c>
      <c r="G20" s="150">
        <v>1.144</v>
      </c>
      <c r="H20" s="170">
        <v>9</v>
      </c>
      <c r="I20" s="151">
        <v>4.508</v>
      </c>
      <c r="J20" s="142">
        <v>11</v>
      </c>
      <c r="K20" s="3">
        <v>8</v>
      </c>
      <c r="L20" s="167">
        <v>12</v>
      </c>
      <c r="N20" s="133">
        <v>3.364</v>
      </c>
      <c r="P20" s="133">
        <v>1.144</v>
      </c>
    </row>
    <row r="21" spans="1:16" ht="15" customHeight="1">
      <c r="A21" s="175" t="s">
        <v>101</v>
      </c>
      <c r="B21" s="166" t="s">
        <v>102</v>
      </c>
      <c r="C21" s="167" t="s">
        <v>7</v>
      </c>
      <c r="D21" s="150">
        <v>1.42</v>
      </c>
      <c r="E21" s="168">
        <v>3</v>
      </c>
      <c r="F21" s="169" t="s">
        <v>5</v>
      </c>
      <c r="G21" s="150">
        <v>1.21</v>
      </c>
      <c r="H21" s="170">
        <v>9</v>
      </c>
      <c r="I21" s="151">
        <v>2.63</v>
      </c>
      <c r="J21" s="142">
        <v>12</v>
      </c>
      <c r="K21" s="3">
        <v>10</v>
      </c>
      <c r="L21" s="167">
        <v>13</v>
      </c>
      <c r="N21" s="133">
        <v>1.42</v>
      </c>
      <c r="P21" s="133">
        <v>1.21</v>
      </c>
    </row>
    <row r="22" spans="1:16" ht="15" customHeight="1">
      <c r="A22" s="172" t="s">
        <v>112</v>
      </c>
      <c r="B22" s="166" t="s">
        <v>80</v>
      </c>
      <c r="C22" s="167" t="s">
        <v>6</v>
      </c>
      <c r="D22" s="150">
        <v>1.582</v>
      </c>
      <c r="E22" s="168">
        <v>10</v>
      </c>
      <c r="F22" s="167" t="s">
        <v>5</v>
      </c>
      <c r="G22" s="150">
        <v>1.754</v>
      </c>
      <c r="H22" s="170">
        <v>3</v>
      </c>
      <c r="I22" s="151">
        <v>3.3360000000000003</v>
      </c>
      <c r="J22" s="142">
        <v>13</v>
      </c>
      <c r="K22" s="3">
        <v>8</v>
      </c>
      <c r="L22" s="167">
        <v>14</v>
      </c>
      <c r="N22" s="133">
        <v>1.582</v>
      </c>
      <c r="P22" s="133">
        <v>1.754</v>
      </c>
    </row>
    <row r="23" spans="1:16" ht="15" customHeight="1">
      <c r="A23" s="172" t="s">
        <v>83</v>
      </c>
      <c r="B23" s="166" t="s">
        <v>72</v>
      </c>
      <c r="C23" s="167" t="s">
        <v>6</v>
      </c>
      <c r="D23" s="150">
        <v>1.902</v>
      </c>
      <c r="E23" s="168">
        <v>9</v>
      </c>
      <c r="F23" s="169" t="s">
        <v>7</v>
      </c>
      <c r="G23" s="150">
        <v>2.004</v>
      </c>
      <c r="H23" s="170">
        <v>5</v>
      </c>
      <c r="I23" s="151">
        <v>3.9059999999999997</v>
      </c>
      <c r="J23" s="142">
        <v>14</v>
      </c>
      <c r="K23" s="3">
        <v>10</v>
      </c>
      <c r="L23" s="167">
        <v>15</v>
      </c>
      <c r="N23" s="133">
        <v>1.902</v>
      </c>
      <c r="P23" s="133">
        <v>2.004</v>
      </c>
    </row>
    <row r="24" spans="1:16" ht="15" customHeight="1">
      <c r="A24" s="172" t="s">
        <v>95</v>
      </c>
      <c r="B24" s="176" t="s">
        <v>96</v>
      </c>
      <c r="C24" s="167" t="s">
        <v>5</v>
      </c>
      <c r="D24" s="150">
        <v>1.234</v>
      </c>
      <c r="E24" s="168">
        <v>11</v>
      </c>
      <c r="F24" s="169" t="s">
        <v>6</v>
      </c>
      <c r="G24" s="150">
        <v>1.624</v>
      </c>
      <c r="H24" s="170">
        <v>3</v>
      </c>
      <c r="I24" s="151">
        <v>2.858</v>
      </c>
      <c r="J24" s="142">
        <v>14</v>
      </c>
      <c r="K24" s="3">
        <v>10</v>
      </c>
      <c r="L24" s="167">
        <v>16</v>
      </c>
      <c r="N24" s="133">
        <v>1.234</v>
      </c>
      <c r="P24" s="133">
        <v>1.624</v>
      </c>
    </row>
    <row r="25" spans="1:16" ht="15" customHeight="1">
      <c r="A25" s="175" t="s">
        <v>83</v>
      </c>
      <c r="B25" s="166" t="s">
        <v>46</v>
      </c>
      <c r="C25" s="167" t="s">
        <v>7</v>
      </c>
      <c r="D25" s="150">
        <v>1.538</v>
      </c>
      <c r="E25" s="168">
        <v>1</v>
      </c>
      <c r="F25" s="167" t="s">
        <v>5</v>
      </c>
      <c r="G25" s="150">
        <v>1.052</v>
      </c>
      <c r="H25" s="170">
        <v>13</v>
      </c>
      <c r="I25" s="151">
        <v>2.59</v>
      </c>
      <c r="J25" s="142">
        <v>14</v>
      </c>
      <c r="K25" s="3">
        <v>8</v>
      </c>
      <c r="L25" s="167">
        <v>17</v>
      </c>
      <c r="N25" s="133">
        <v>1.538</v>
      </c>
      <c r="P25" s="133">
        <v>1.052</v>
      </c>
    </row>
    <row r="26" spans="1:16" ht="15" customHeight="1">
      <c r="A26" s="172" t="s">
        <v>30</v>
      </c>
      <c r="B26" s="176" t="s">
        <v>59</v>
      </c>
      <c r="C26" s="167" t="s">
        <v>7</v>
      </c>
      <c r="D26" s="150">
        <v>1.104</v>
      </c>
      <c r="E26" s="168">
        <v>6</v>
      </c>
      <c r="F26" s="169" t="s">
        <v>7</v>
      </c>
      <c r="G26" s="150">
        <v>1.738</v>
      </c>
      <c r="H26" s="170">
        <v>9</v>
      </c>
      <c r="I26" s="151">
        <v>2.842</v>
      </c>
      <c r="J26" s="142">
        <v>15</v>
      </c>
      <c r="K26" s="3">
        <v>1</v>
      </c>
      <c r="L26" s="167">
        <v>18</v>
      </c>
      <c r="N26" s="133">
        <v>1.104</v>
      </c>
      <c r="P26" s="133">
        <v>1.738</v>
      </c>
    </row>
    <row r="27" spans="1:16" ht="15" customHeight="1">
      <c r="A27" s="172" t="s">
        <v>125</v>
      </c>
      <c r="B27" s="166" t="s">
        <v>127</v>
      </c>
      <c r="C27" s="167" t="s">
        <v>5</v>
      </c>
      <c r="D27" s="143">
        <v>1.648</v>
      </c>
      <c r="E27" s="142">
        <v>9</v>
      </c>
      <c r="F27" s="167" t="s">
        <v>7</v>
      </c>
      <c r="G27" s="143">
        <v>1.86</v>
      </c>
      <c r="H27" s="142">
        <v>7</v>
      </c>
      <c r="I27" s="143">
        <v>3.508</v>
      </c>
      <c r="J27" s="142">
        <v>16</v>
      </c>
      <c r="K27" s="3">
        <v>5</v>
      </c>
      <c r="L27" s="167">
        <v>19</v>
      </c>
      <c r="N27" s="133">
        <v>1.648</v>
      </c>
      <c r="P27" s="133">
        <v>1.86</v>
      </c>
    </row>
    <row r="28" spans="1:16" ht="15" customHeight="1">
      <c r="A28" s="165" t="s">
        <v>95</v>
      </c>
      <c r="B28" s="176" t="s">
        <v>97</v>
      </c>
      <c r="C28" s="167" t="s">
        <v>6</v>
      </c>
      <c r="D28" s="150">
        <v>2.19</v>
      </c>
      <c r="E28" s="168">
        <v>5</v>
      </c>
      <c r="F28" s="169" t="s">
        <v>5</v>
      </c>
      <c r="G28" s="150">
        <v>1.14</v>
      </c>
      <c r="H28" s="170">
        <v>11</v>
      </c>
      <c r="I28" s="151">
        <v>3.33</v>
      </c>
      <c r="J28" s="142">
        <v>16</v>
      </c>
      <c r="K28" s="3">
        <v>1</v>
      </c>
      <c r="L28" s="167">
        <v>20</v>
      </c>
      <c r="N28" s="133">
        <v>2.19</v>
      </c>
      <c r="P28" s="133">
        <v>1.14</v>
      </c>
    </row>
    <row r="29" spans="1:16" ht="15" customHeight="1">
      <c r="A29" s="172" t="s">
        <v>101</v>
      </c>
      <c r="B29" s="166" t="s">
        <v>82</v>
      </c>
      <c r="C29" s="167" t="s">
        <v>6</v>
      </c>
      <c r="D29" s="150">
        <v>1.994</v>
      </c>
      <c r="E29" s="168">
        <v>6</v>
      </c>
      <c r="F29" s="169" t="s">
        <v>6</v>
      </c>
      <c r="G29" s="150">
        <v>1.092</v>
      </c>
      <c r="H29" s="170">
        <v>10</v>
      </c>
      <c r="I29" s="151">
        <v>3.0860000000000003</v>
      </c>
      <c r="J29" s="142">
        <v>16</v>
      </c>
      <c r="K29" s="3">
        <v>6</v>
      </c>
      <c r="L29" s="167">
        <v>21</v>
      </c>
      <c r="N29" s="133">
        <v>1.994</v>
      </c>
      <c r="P29" s="133">
        <v>1.092</v>
      </c>
    </row>
    <row r="30" spans="1:16" ht="15" customHeight="1">
      <c r="A30" s="175" t="s">
        <v>129</v>
      </c>
      <c r="B30" s="166" t="s">
        <v>130</v>
      </c>
      <c r="C30" s="167" t="s">
        <v>7</v>
      </c>
      <c r="D30" s="150">
        <v>0.746</v>
      </c>
      <c r="E30" s="168">
        <v>10</v>
      </c>
      <c r="F30" s="169" t="s">
        <v>6</v>
      </c>
      <c r="G30" s="150">
        <v>1.488</v>
      </c>
      <c r="H30" s="170">
        <v>6</v>
      </c>
      <c r="I30" s="151">
        <v>2.234</v>
      </c>
      <c r="J30" s="142">
        <v>16</v>
      </c>
      <c r="K30" s="3">
        <v>2</v>
      </c>
      <c r="L30" s="167">
        <v>22</v>
      </c>
      <c r="N30" s="133">
        <v>0.746</v>
      </c>
      <c r="P30" s="133">
        <v>1.488</v>
      </c>
    </row>
    <row r="31" spans="1:16" ht="15" customHeight="1">
      <c r="A31" s="172" t="s">
        <v>83</v>
      </c>
      <c r="B31" s="166" t="s">
        <v>47</v>
      </c>
      <c r="C31" s="167" t="s">
        <v>5</v>
      </c>
      <c r="D31" s="150">
        <v>2.428</v>
      </c>
      <c r="E31" s="168">
        <v>3</v>
      </c>
      <c r="F31" s="169" t="s">
        <v>6</v>
      </c>
      <c r="G31" s="150">
        <v>0.738</v>
      </c>
      <c r="H31" s="170">
        <v>14</v>
      </c>
      <c r="I31" s="151">
        <v>3.166</v>
      </c>
      <c r="J31" s="142">
        <v>17</v>
      </c>
      <c r="K31" s="3">
        <v>4</v>
      </c>
      <c r="L31" s="167">
        <v>23</v>
      </c>
      <c r="N31" s="133">
        <v>2.428</v>
      </c>
      <c r="P31" s="133">
        <v>0.738</v>
      </c>
    </row>
    <row r="32" spans="1:16" ht="15" customHeight="1">
      <c r="A32" s="172" t="s">
        <v>8</v>
      </c>
      <c r="B32" s="166" t="s">
        <v>44</v>
      </c>
      <c r="C32" s="167" t="s">
        <v>6</v>
      </c>
      <c r="D32" s="150">
        <v>1.096</v>
      </c>
      <c r="E32" s="168">
        <v>16</v>
      </c>
      <c r="F32" s="169" t="s">
        <v>6</v>
      </c>
      <c r="G32" s="150">
        <v>1.848</v>
      </c>
      <c r="H32" s="170">
        <v>2</v>
      </c>
      <c r="I32" s="151">
        <v>2.944</v>
      </c>
      <c r="J32" s="142">
        <v>18</v>
      </c>
      <c r="K32" s="3">
        <v>3</v>
      </c>
      <c r="L32" s="167">
        <v>24</v>
      </c>
      <c r="N32" s="133">
        <v>1.096</v>
      </c>
      <c r="P32" s="133">
        <v>1.848</v>
      </c>
    </row>
    <row r="33" spans="1:16" ht="15" customHeight="1">
      <c r="A33" s="172" t="s">
        <v>109</v>
      </c>
      <c r="B33" s="166" t="s">
        <v>110</v>
      </c>
      <c r="C33" s="167" t="s">
        <v>5</v>
      </c>
      <c r="D33" s="150">
        <v>1.816</v>
      </c>
      <c r="E33" s="168">
        <v>5</v>
      </c>
      <c r="F33" s="169" t="s">
        <v>6</v>
      </c>
      <c r="G33" s="150">
        <v>0.904</v>
      </c>
      <c r="H33" s="170">
        <v>13</v>
      </c>
      <c r="I33" s="151">
        <v>2.72</v>
      </c>
      <c r="J33" s="142">
        <v>18</v>
      </c>
      <c r="K33" s="3">
        <v>7</v>
      </c>
      <c r="L33" s="167">
        <v>25</v>
      </c>
      <c r="N33" s="133">
        <v>1.816</v>
      </c>
      <c r="P33" s="133">
        <v>0.904</v>
      </c>
    </row>
    <row r="34" spans="1:16" ht="15" customHeight="1">
      <c r="A34" s="172" t="s">
        <v>8</v>
      </c>
      <c r="B34" s="166" t="s">
        <v>45</v>
      </c>
      <c r="C34" s="167" t="s">
        <v>5</v>
      </c>
      <c r="D34" s="150">
        <v>0.836</v>
      </c>
      <c r="E34" s="168">
        <v>14</v>
      </c>
      <c r="F34" s="167" t="s">
        <v>5</v>
      </c>
      <c r="G34" s="150">
        <v>1.578</v>
      </c>
      <c r="H34" s="170">
        <v>4</v>
      </c>
      <c r="I34" s="151">
        <v>2.414</v>
      </c>
      <c r="J34" s="142">
        <v>18</v>
      </c>
      <c r="K34" s="3">
        <v>6</v>
      </c>
      <c r="L34" s="167">
        <v>26</v>
      </c>
      <c r="N34" s="133">
        <v>0.836</v>
      </c>
      <c r="P34" s="133">
        <v>1.578</v>
      </c>
    </row>
    <row r="35" spans="1:16" ht="15" customHeight="1">
      <c r="A35" s="172" t="s">
        <v>30</v>
      </c>
      <c r="B35" s="176" t="s">
        <v>94</v>
      </c>
      <c r="C35" s="167" t="s">
        <v>6</v>
      </c>
      <c r="D35" s="150">
        <v>1.936</v>
      </c>
      <c r="E35" s="168">
        <v>8</v>
      </c>
      <c r="F35" s="169" t="s">
        <v>6</v>
      </c>
      <c r="G35" s="150">
        <v>1.014</v>
      </c>
      <c r="H35" s="170">
        <v>11</v>
      </c>
      <c r="I35" s="151">
        <v>2.95</v>
      </c>
      <c r="J35" s="142">
        <v>19</v>
      </c>
      <c r="K35" s="134">
        <v>3</v>
      </c>
      <c r="L35" s="167">
        <v>27</v>
      </c>
      <c r="N35" s="133">
        <v>1.936</v>
      </c>
      <c r="P35" s="133">
        <v>1.014</v>
      </c>
    </row>
    <row r="36" spans="1:16" ht="15" customHeight="1">
      <c r="A36" s="172" t="s">
        <v>30</v>
      </c>
      <c r="B36" s="176" t="s">
        <v>51</v>
      </c>
      <c r="C36" s="167" t="s">
        <v>5</v>
      </c>
      <c r="D36" s="150">
        <v>1.796</v>
      </c>
      <c r="E36" s="168">
        <v>6</v>
      </c>
      <c r="F36" s="169" t="s">
        <v>5</v>
      </c>
      <c r="G36" s="150">
        <v>1.018</v>
      </c>
      <c r="H36" s="170">
        <v>14</v>
      </c>
      <c r="I36" s="151">
        <v>2.814</v>
      </c>
      <c r="J36" s="142">
        <v>20</v>
      </c>
      <c r="K36" s="3">
        <v>6</v>
      </c>
      <c r="L36" s="167">
        <v>28</v>
      </c>
      <c r="N36" s="133">
        <v>1.796</v>
      </c>
      <c r="P36" s="133">
        <v>1.018</v>
      </c>
    </row>
    <row r="37" spans="1:16" ht="15" customHeight="1">
      <c r="A37" s="172" t="s">
        <v>111</v>
      </c>
      <c r="B37" s="166" t="s">
        <v>105</v>
      </c>
      <c r="C37" s="167" t="s">
        <v>7</v>
      </c>
      <c r="D37" s="143">
        <v>0.604</v>
      </c>
      <c r="E37" s="142">
        <v>14</v>
      </c>
      <c r="F37" s="167" t="s">
        <v>7</v>
      </c>
      <c r="G37" s="143">
        <v>1.878</v>
      </c>
      <c r="H37" s="142">
        <v>6</v>
      </c>
      <c r="I37" s="143">
        <v>2.4819999999999998</v>
      </c>
      <c r="J37" s="142">
        <v>20</v>
      </c>
      <c r="K37" s="3">
        <v>5</v>
      </c>
      <c r="L37" s="167">
        <v>29</v>
      </c>
      <c r="N37" s="133">
        <v>0.604</v>
      </c>
      <c r="P37" s="133">
        <v>1.878</v>
      </c>
    </row>
    <row r="38" spans="1:16" ht="15" customHeight="1">
      <c r="A38" s="175" t="s">
        <v>90</v>
      </c>
      <c r="B38" s="176" t="s">
        <v>91</v>
      </c>
      <c r="C38" s="167" t="s">
        <v>5</v>
      </c>
      <c r="D38" s="143">
        <v>1.026</v>
      </c>
      <c r="E38" s="142">
        <v>12</v>
      </c>
      <c r="F38" s="167" t="s">
        <v>5</v>
      </c>
      <c r="G38" s="143">
        <v>1.216</v>
      </c>
      <c r="H38" s="142">
        <v>8</v>
      </c>
      <c r="I38" s="143">
        <v>2.242</v>
      </c>
      <c r="J38" s="142">
        <v>20</v>
      </c>
      <c r="K38" s="3">
        <v>8</v>
      </c>
      <c r="L38" s="167">
        <v>30</v>
      </c>
      <c r="N38" s="133">
        <v>1.026</v>
      </c>
      <c r="P38" s="133">
        <v>1.216</v>
      </c>
    </row>
    <row r="39" spans="1:16" ht="15" customHeight="1">
      <c r="A39" s="172" t="s">
        <v>112</v>
      </c>
      <c r="B39" s="166" t="s">
        <v>81</v>
      </c>
      <c r="C39" s="167" t="s">
        <v>7</v>
      </c>
      <c r="D39" s="150">
        <v>1.102</v>
      </c>
      <c r="E39" s="168">
        <v>8</v>
      </c>
      <c r="F39" s="169" t="s">
        <v>6</v>
      </c>
      <c r="G39" s="150">
        <v>0.978</v>
      </c>
      <c r="H39" s="170">
        <v>12</v>
      </c>
      <c r="I39" s="151">
        <v>2.08</v>
      </c>
      <c r="J39" s="142">
        <v>20</v>
      </c>
      <c r="K39" s="3">
        <v>8</v>
      </c>
      <c r="L39" s="167">
        <v>31</v>
      </c>
      <c r="N39" s="133">
        <v>1.102</v>
      </c>
      <c r="P39" s="133">
        <v>0.978</v>
      </c>
    </row>
    <row r="40" spans="1:16" ht="15" customHeight="1">
      <c r="A40" s="172" t="s">
        <v>131</v>
      </c>
      <c r="B40" s="166" t="s">
        <v>55</v>
      </c>
      <c r="C40" s="167" t="s">
        <v>5</v>
      </c>
      <c r="D40" s="151">
        <v>0.998</v>
      </c>
      <c r="E40" s="142">
        <v>13</v>
      </c>
      <c r="F40" s="167" t="s">
        <v>6</v>
      </c>
      <c r="G40" s="143">
        <v>1.216</v>
      </c>
      <c r="H40" s="142">
        <v>8</v>
      </c>
      <c r="I40" s="151">
        <v>2.214</v>
      </c>
      <c r="J40" s="142">
        <v>21</v>
      </c>
      <c r="K40" s="3">
        <v>3</v>
      </c>
      <c r="L40" s="167">
        <v>32</v>
      </c>
      <c r="N40" s="133">
        <v>0.998</v>
      </c>
      <c r="P40" s="133">
        <v>1.216</v>
      </c>
    </row>
    <row r="41" spans="1:16" ht="15" customHeight="1">
      <c r="A41" s="172" t="s">
        <v>131</v>
      </c>
      <c r="B41" s="166" t="s">
        <v>132</v>
      </c>
      <c r="C41" s="167" t="s">
        <v>6</v>
      </c>
      <c r="D41" s="150">
        <v>1.526</v>
      </c>
      <c r="E41" s="168">
        <v>12</v>
      </c>
      <c r="F41" s="167" t="s">
        <v>5</v>
      </c>
      <c r="G41" s="150">
        <v>1.206</v>
      </c>
      <c r="H41" s="170">
        <v>10</v>
      </c>
      <c r="I41" s="151">
        <v>2.732</v>
      </c>
      <c r="J41" s="142">
        <v>22</v>
      </c>
      <c r="K41" s="3">
        <v>7</v>
      </c>
      <c r="L41" s="167">
        <v>33</v>
      </c>
      <c r="N41" s="133">
        <v>1.526</v>
      </c>
      <c r="P41" s="133">
        <v>1.206</v>
      </c>
    </row>
    <row r="42" spans="1:16" ht="15" customHeight="1">
      <c r="A42" s="172" t="s">
        <v>112</v>
      </c>
      <c r="B42" s="166" t="s">
        <v>78</v>
      </c>
      <c r="C42" s="167" t="s">
        <v>5</v>
      </c>
      <c r="D42" s="150">
        <v>1.452</v>
      </c>
      <c r="E42" s="168">
        <v>10</v>
      </c>
      <c r="F42" s="169" t="s">
        <v>7</v>
      </c>
      <c r="G42" s="150">
        <v>1.118</v>
      </c>
      <c r="H42" s="170">
        <v>12</v>
      </c>
      <c r="I42" s="151">
        <v>2.5700000000000003</v>
      </c>
      <c r="J42" s="142">
        <v>22</v>
      </c>
      <c r="K42" s="3">
        <v>4</v>
      </c>
      <c r="L42" s="167">
        <v>34</v>
      </c>
      <c r="N42" s="133">
        <v>1.452</v>
      </c>
      <c r="P42" s="133">
        <v>1.118</v>
      </c>
    </row>
    <row r="43" spans="1:16" ht="15" customHeight="1">
      <c r="A43" s="177" t="s">
        <v>129</v>
      </c>
      <c r="B43" s="166" t="s">
        <v>84</v>
      </c>
      <c r="C43" s="167" t="s">
        <v>6</v>
      </c>
      <c r="D43" s="150">
        <v>0.848</v>
      </c>
      <c r="E43" s="168">
        <v>17</v>
      </c>
      <c r="F43" s="167" t="s">
        <v>5</v>
      </c>
      <c r="G43" s="150">
        <v>1.568</v>
      </c>
      <c r="H43" s="170">
        <v>5</v>
      </c>
      <c r="I43" s="151">
        <v>2.416</v>
      </c>
      <c r="J43" s="142">
        <v>22</v>
      </c>
      <c r="K43" s="3">
        <v>12</v>
      </c>
      <c r="L43" s="167">
        <v>35</v>
      </c>
      <c r="N43" s="133">
        <v>0.848</v>
      </c>
      <c r="P43" s="133">
        <v>1.568</v>
      </c>
    </row>
    <row r="44" spans="1:16" ht="15" customHeight="1">
      <c r="A44" s="172" t="s">
        <v>122</v>
      </c>
      <c r="B44" s="166" t="s">
        <v>124</v>
      </c>
      <c r="C44" s="167" t="s">
        <v>5</v>
      </c>
      <c r="D44" s="150">
        <v>1.658</v>
      </c>
      <c r="E44" s="168">
        <v>8</v>
      </c>
      <c r="F44" s="169" t="s">
        <v>5</v>
      </c>
      <c r="G44" s="150">
        <v>0.692</v>
      </c>
      <c r="H44" s="170">
        <v>15</v>
      </c>
      <c r="I44" s="151">
        <v>2.3499999999999996</v>
      </c>
      <c r="J44" s="142">
        <v>23</v>
      </c>
      <c r="K44" s="3">
        <v>1</v>
      </c>
      <c r="L44" s="167">
        <v>36</v>
      </c>
      <c r="N44" s="133">
        <v>1.658</v>
      </c>
      <c r="P44" s="133">
        <v>0.692</v>
      </c>
    </row>
    <row r="45" spans="1:16" ht="15" customHeight="1">
      <c r="A45" s="172" t="s">
        <v>8</v>
      </c>
      <c r="B45" s="166" t="s">
        <v>62</v>
      </c>
      <c r="C45" s="167" t="s">
        <v>7</v>
      </c>
      <c r="D45" s="150">
        <v>0.648</v>
      </c>
      <c r="E45" s="168">
        <v>13</v>
      </c>
      <c r="F45" s="169" t="s">
        <v>7</v>
      </c>
      <c r="G45" s="150">
        <v>1.63</v>
      </c>
      <c r="H45" s="170">
        <v>10</v>
      </c>
      <c r="I45" s="151">
        <v>2.278</v>
      </c>
      <c r="J45" s="142">
        <v>23</v>
      </c>
      <c r="K45" s="3">
        <v>7</v>
      </c>
      <c r="L45" s="167">
        <v>37</v>
      </c>
      <c r="N45" s="133">
        <v>0.648</v>
      </c>
      <c r="P45" s="133">
        <v>1.63</v>
      </c>
    </row>
    <row r="46" spans="1:16" ht="15" customHeight="1">
      <c r="A46" s="172" t="s">
        <v>138</v>
      </c>
      <c r="B46" s="178" t="s">
        <v>141</v>
      </c>
      <c r="C46" s="167" t="s">
        <v>7</v>
      </c>
      <c r="D46" s="150">
        <v>0.32</v>
      </c>
      <c r="E46" s="168">
        <v>16</v>
      </c>
      <c r="F46" s="169" t="s">
        <v>6</v>
      </c>
      <c r="G46" s="150">
        <v>1.264</v>
      </c>
      <c r="H46" s="170">
        <v>7</v>
      </c>
      <c r="I46" s="151">
        <v>1.584</v>
      </c>
      <c r="J46" s="142">
        <v>23</v>
      </c>
      <c r="K46" s="3">
        <v>11</v>
      </c>
      <c r="L46" s="167">
        <v>38</v>
      </c>
      <c r="N46" s="133">
        <v>0.32</v>
      </c>
      <c r="P46" s="133">
        <v>1.264</v>
      </c>
    </row>
    <row r="47" spans="1:16" ht="15" customHeight="1">
      <c r="A47" s="175" t="s">
        <v>116</v>
      </c>
      <c r="B47" s="166" t="s">
        <v>87</v>
      </c>
      <c r="C47" s="167" t="s">
        <v>6</v>
      </c>
      <c r="D47" s="143">
        <v>1.576</v>
      </c>
      <c r="E47" s="142">
        <v>11</v>
      </c>
      <c r="F47" s="167" t="s">
        <v>7</v>
      </c>
      <c r="G47" s="143">
        <v>1.086</v>
      </c>
      <c r="H47" s="142">
        <v>13</v>
      </c>
      <c r="I47" s="143">
        <v>2.662</v>
      </c>
      <c r="J47" s="142">
        <v>24</v>
      </c>
      <c r="K47" s="3">
        <v>2</v>
      </c>
      <c r="L47" s="167">
        <v>39</v>
      </c>
      <c r="N47" s="133">
        <v>1.576</v>
      </c>
      <c r="P47" s="133">
        <v>1.086</v>
      </c>
    </row>
    <row r="48" spans="1:16" ht="15" customHeight="1">
      <c r="A48" s="172" t="s">
        <v>143</v>
      </c>
      <c r="B48" s="176" t="s">
        <v>121</v>
      </c>
      <c r="C48" s="167" t="s">
        <v>7</v>
      </c>
      <c r="D48" s="143">
        <v>0.808</v>
      </c>
      <c r="E48" s="142">
        <v>9</v>
      </c>
      <c r="F48" s="167" t="s">
        <v>7</v>
      </c>
      <c r="G48" s="143">
        <v>0.652</v>
      </c>
      <c r="H48" s="142">
        <v>15</v>
      </c>
      <c r="I48" s="151">
        <v>1.46</v>
      </c>
      <c r="J48" s="142">
        <v>24</v>
      </c>
      <c r="K48" s="3">
        <v>2</v>
      </c>
      <c r="L48" s="167">
        <v>40</v>
      </c>
      <c r="N48" s="133">
        <v>0.808</v>
      </c>
      <c r="P48" s="133">
        <v>0.652</v>
      </c>
    </row>
    <row r="49" spans="1:16" ht="15" customHeight="1">
      <c r="A49" s="172" t="s">
        <v>143</v>
      </c>
      <c r="B49" s="176" t="s">
        <v>119</v>
      </c>
      <c r="C49" s="167" t="s">
        <v>6</v>
      </c>
      <c r="D49" s="150">
        <v>1.46</v>
      </c>
      <c r="E49" s="168">
        <v>13</v>
      </c>
      <c r="F49" s="169" t="s">
        <v>5</v>
      </c>
      <c r="G49" s="150">
        <v>1.084</v>
      </c>
      <c r="H49" s="170">
        <v>12</v>
      </c>
      <c r="I49" s="151">
        <v>2.544</v>
      </c>
      <c r="J49" s="142">
        <v>25</v>
      </c>
      <c r="K49" s="3">
        <v>6</v>
      </c>
      <c r="L49" s="167">
        <v>41</v>
      </c>
      <c r="N49" s="133">
        <v>1.46</v>
      </c>
      <c r="P49" s="133">
        <v>1.084</v>
      </c>
    </row>
    <row r="50" spans="1:16" ht="15" customHeight="1">
      <c r="A50" s="172" t="s">
        <v>113</v>
      </c>
      <c r="B50" s="166" t="s">
        <v>98</v>
      </c>
      <c r="C50" s="167" t="s">
        <v>7</v>
      </c>
      <c r="D50" s="150">
        <v>0.662</v>
      </c>
      <c r="E50" s="168">
        <v>12</v>
      </c>
      <c r="F50" s="169" t="s">
        <v>5</v>
      </c>
      <c r="G50" s="150">
        <v>0.632</v>
      </c>
      <c r="H50" s="170">
        <v>16</v>
      </c>
      <c r="I50" s="151">
        <v>1.294</v>
      </c>
      <c r="J50" s="142">
        <v>28</v>
      </c>
      <c r="K50" s="3">
        <v>5</v>
      </c>
      <c r="L50" s="167">
        <v>42</v>
      </c>
      <c r="N50" s="133">
        <v>0.662</v>
      </c>
      <c r="P50" s="133">
        <v>0.632</v>
      </c>
    </row>
    <row r="51" spans="1:16" ht="15" customHeight="1">
      <c r="A51" s="172" t="s">
        <v>122</v>
      </c>
      <c r="B51" s="166" t="s">
        <v>86</v>
      </c>
      <c r="C51" s="167" t="s">
        <v>7</v>
      </c>
      <c r="D51" s="150">
        <v>0.672</v>
      </c>
      <c r="E51" s="168">
        <v>11</v>
      </c>
      <c r="F51" s="169" t="s">
        <v>6</v>
      </c>
      <c r="G51" s="150">
        <v>0.46</v>
      </c>
      <c r="H51" s="170">
        <v>17</v>
      </c>
      <c r="I51" s="151">
        <v>1.1320000000000001</v>
      </c>
      <c r="J51" s="142">
        <v>28</v>
      </c>
      <c r="K51" s="3">
        <v>2</v>
      </c>
      <c r="L51" s="167">
        <v>43</v>
      </c>
      <c r="N51" s="133">
        <v>0.672</v>
      </c>
      <c r="P51" s="133">
        <v>0.46</v>
      </c>
    </row>
    <row r="52" spans="1:16" ht="15" customHeight="1">
      <c r="A52" s="172" t="s">
        <v>122</v>
      </c>
      <c r="B52" s="166" t="s">
        <v>123</v>
      </c>
      <c r="C52" s="167" t="s">
        <v>6</v>
      </c>
      <c r="D52" s="150">
        <v>1.19</v>
      </c>
      <c r="E52" s="168">
        <v>15</v>
      </c>
      <c r="F52" s="169" t="s">
        <v>7</v>
      </c>
      <c r="G52" s="150">
        <v>0.932</v>
      </c>
      <c r="H52" s="170">
        <v>14</v>
      </c>
      <c r="I52" s="151">
        <v>2.122</v>
      </c>
      <c r="J52" s="142">
        <v>29</v>
      </c>
      <c r="K52" s="3">
        <v>9</v>
      </c>
      <c r="L52" s="167">
        <v>44</v>
      </c>
      <c r="N52" s="133">
        <v>1.19</v>
      </c>
      <c r="P52" s="133">
        <v>0.932</v>
      </c>
    </row>
    <row r="53" spans="1:16" ht="15" customHeight="1">
      <c r="A53" s="175" t="s">
        <v>90</v>
      </c>
      <c r="B53" s="176" t="s">
        <v>93</v>
      </c>
      <c r="C53" s="167" t="s">
        <v>6</v>
      </c>
      <c r="D53" s="150">
        <v>1.396</v>
      </c>
      <c r="E53" s="168">
        <v>14</v>
      </c>
      <c r="F53" s="169" t="s">
        <v>6</v>
      </c>
      <c r="G53" s="150">
        <v>0.602</v>
      </c>
      <c r="H53" s="170">
        <v>15</v>
      </c>
      <c r="I53" s="151">
        <v>1.9979999999999998</v>
      </c>
      <c r="J53" s="142">
        <v>29</v>
      </c>
      <c r="K53" s="70">
        <v>12</v>
      </c>
      <c r="L53" s="167">
        <v>45</v>
      </c>
      <c r="N53" s="133">
        <v>1.396</v>
      </c>
      <c r="P53" s="133">
        <v>0.602</v>
      </c>
    </row>
    <row r="54" spans="1:16" ht="15" customHeight="1">
      <c r="A54" s="175" t="s">
        <v>129</v>
      </c>
      <c r="B54" s="166" t="s">
        <v>85</v>
      </c>
      <c r="C54" s="167" t="s">
        <v>5</v>
      </c>
      <c r="D54" s="150">
        <v>0.394</v>
      </c>
      <c r="E54" s="168">
        <v>18</v>
      </c>
      <c r="F54" s="169" t="s">
        <v>7</v>
      </c>
      <c r="G54" s="150">
        <v>1.27</v>
      </c>
      <c r="H54" s="170">
        <v>11</v>
      </c>
      <c r="I54" s="151">
        <v>1.6640000000000001</v>
      </c>
      <c r="J54" s="142">
        <v>29</v>
      </c>
      <c r="K54" s="3">
        <v>5</v>
      </c>
      <c r="L54" s="167">
        <v>46</v>
      </c>
      <c r="N54" s="133">
        <v>0.394</v>
      </c>
      <c r="P54" s="133">
        <v>1.27</v>
      </c>
    </row>
    <row r="55" spans="1:16" ht="15" customHeight="1">
      <c r="A55" s="175" t="s">
        <v>116</v>
      </c>
      <c r="B55" s="166" t="s">
        <v>117</v>
      </c>
      <c r="C55" s="167" t="s">
        <v>7</v>
      </c>
      <c r="D55" s="150">
        <v>0.578</v>
      </c>
      <c r="E55" s="168">
        <v>15</v>
      </c>
      <c r="F55" s="169" t="s">
        <v>5</v>
      </c>
      <c r="G55" s="150">
        <v>0.622</v>
      </c>
      <c r="H55" s="170">
        <v>17</v>
      </c>
      <c r="I55" s="151">
        <v>1.2</v>
      </c>
      <c r="J55" s="142">
        <v>32</v>
      </c>
      <c r="K55" s="3"/>
      <c r="L55" s="167">
        <v>47</v>
      </c>
      <c r="N55" s="133">
        <v>0.578</v>
      </c>
      <c r="P55" s="133">
        <v>0.622</v>
      </c>
    </row>
    <row r="56" spans="1:16" ht="15" customHeight="1">
      <c r="A56" s="172" t="s">
        <v>138</v>
      </c>
      <c r="B56" s="178" t="s">
        <v>144</v>
      </c>
      <c r="C56" s="167" t="s">
        <v>5</v>
      </c>
      <c r="D56" s="151">
        <v>0.828</v>
      </c>
      <c r="E56" s="142">
        <v>15</v>
      </c>
      <c r="F56" s="167" t="s">
        <v>5</v>
      </c>
      <c r="G56" s="143">
        <v>0.454</v>
      </c>
      <c r="H56" s="142">
        <v>18</v>
      </c>
      <c r="I56" s="151">
        <v>1.282</v>
      </c>
      <c r="J56" s="142">
        <v>33</v>
      </c>
      <c r="K56" s="3"/>
      <c r="L56" s="167">
        <v>48</v>
      </c>
      <c r="N56" s="133">
        <v>0.828</v>
      </c>
      <c r="P56" s="133">
        <v>0.454</v>
      </c>
    </row>
    <row r="57" spans="1:16" ht="15" customHeight="1">
      <c r="A57" s="175" t="s">
        <v>116</v>
      </c>
      <c r="B57" s="166" t="s">
        <v>88</v>
      </c>
      <c r="C57" s="167" t="s">
        <v>5</v>
      </c>
      <c r="D57" s="150">
        <v>0.41</v>
      </c>
      <c r="E57" s="168">
        <v>17</v>
      </c>
      <c r="F57" s="169" t="s">
        <v>6</v>
      </c>
      <c r="G57" s="150">
        <v>0.468</v>
      </c>
      <c r="H57" s="170">
        <v>16</v>
      </c>
      <c r="I57" s="151">
        <v>0.878</v>
      </c>
      <c r="J57" s="142">
        <v>33</v>
      </c>
      <c r="K57" s="3"/>
      <c r="L57" s="167">
        <v>49</v>
      </c>
      <c r="N57" s="133">
        <v>0.41</v>
      </c>
      <c r="P57" s="133">
        <v>0.468</v>
      </c>
    </row>
    <row r="58" spans="1:16" ht="15" customHeight="1">
      <c r="A58" s="172" t="s">
        <v>138</v>
      </c>
      <c r="B58" s="178" t="s">
        <v>139</v>
      </c>
      <c r="C58" s="167" t="s">
        <v>6</v>
      </c>
      <c r="D58" s="151">
        <v>0.738</v>
      </c>
      <c r="E58" s="142">
        <v>18</v>
      </c>
      <c r="F58" s="167" t="s">
        <v>7</v>
      </c>
      <c r="G58" s="143">
        <v>0.44</v>
      </c>
      <c r="H58" s="142">
        <v>16</v>
      </c>
      <c r="I58" s="151">
        <v>1.178</v>
      </c>
      <c r="J58" s="142">
        <v>34</v>
      </c>
      <c r="K58" s="3"/>
      <c r="L58" s="167">
        <v>50</v>
      </c>
      <c r="N58" s="133">
        <v>0.738</v>
      </c>
      <c r="P58" s="133">
        <v>0.44</v>
      </c>
    </row>
    <row r="59" spans="1:16" ht="15" customHeight="1">
      <c r="A59" s="172" t="s">
        <v>143</v>
      </c>
      <c r="B59" s="176" t="s">
        <v>120</v>
      </c>
      <c r="C59" s="167" t="s">
        <v>5</v>
      </c>
      <c r="D59" s="150">
        <v>0.776</v>
      </c>
      <c r="E59" s="168">
        <v>16</v>
      </c>
      <c r="F59" s="169" t="s">
        <v>6</v>
      </c>
      <c r="G59" s="150">
        <v>0.22</v>
      </c>
      <c r="H59" s="170">
        <v>18</v>
      </c>
      <c r="I59" s="151">
        <v>0.996</v>
      </c>
      <c r="J59" s="142">
        <v>34</v>
      </c>
      <c r="K59" s="3"/>
      <c r="L59" s="167">
        <v>51</v>
      </c>
      <c r="N59" s="133">
        <v>0.776</v>
      </c>
      <c r="P59" s="133">
        <v>0.22</v>
      </c>
    </row>
    <row r="60" spans="1:16" ht="15" customHeight="1">
      <c r="A60" s="172" t="s">
        <v>95</v>
      </c>
      <c r="B60" s="176" t="s">
        <v>145</v>
      </c>
      <c r="C60" s="167" t="s">
        <v>7</v>
      </c>
      <c r="D60" s="150">
        <v>0.282</v>
      </c>
      <c r="E60" s="168">
        <v>17</v>
      </c>
      <c r="F60" s="169" t="s">
        <v>7</v>
      </c>
      <c r="G60" s="150">
        <v>0.418</v>
      </c>
      <c r="H60" s="170">
        <v>17</v>
      </c>
      <c r="I60" s="151">
        <v>0.7</v>
      </c>
      <c r="J60" s="142">
        <v>34</v>
      </c>
      <c r="K60" s="3"/>
      <c r="L60" s="167">
        <v>52</v>
      </c>
      <c r="N60" s="133">
        <v>0.282</v>
      </c>
      <c r="P60" s="133">
        <v>0.418</v>
      </c>
    </row>
    <row r="61" spans="1:16" ht="15" customHeight="1">
      <c r="A61" s="172" t="s">
        <v>134</v>
      </c>
      <c r="B61" s="166" t="s">
        <v>137</v>
      </c>
      <c r="C61" s="167" t="s">
        <v>7</v>
      </c>
      <c r="D61" s="150">
        <v>0.032</v>
      </c>
      <c r="E61" s="168">
        <v>19</v>
      </c>
      <c r="F61" s="167" t="s">
        <v>7</v>
      </c>
      <c r="G61" s="150">
        <v>0.398</v>
      </c>
      <c r="H61" s="170">
        <v>18</v>
      </c>
      <c r="I61" s="151">
        <v>0.43000000000000005</v>
      </c>
      <c r="J61" s="142">
        <v>37</v>
      </c>
      <c r="K61" s="3"/>
      <c r="L61" s="167">
        <v>53</v>
      </c>
      <c r="N61" s="133">
        <v>0.032</v>
      </c>
      <c r="P61" s="133">
        <v>0.398</v>
      </c>
    </row>
    <row r="62" spans="1:16" ht="15" customHeight="1">
      <c r="A62" s="179" t="s">
        <v>90</v>
      </c>
      <c r="B62" s="176" t="s">
        <v>92</v>
      </c>
      <c r="C62" s="167" t="s">
        <v>7</v>
      </c>
      <c r="D62" s="150">
        <v>0.068</v>
      </c>
      <c r="E62" s="168">
        <v>18</v>
      </c>
      <c r="F62" s="169" t="s">
        <v>7</v>
      </c>
      <c r="G62" s="150">
        <v>0.178</v>
      </c>
      <c r="H62" s="170">
        <v>19</v>
      </c>
      <c r="I62" s="151">
        <v>0.246</v>
      </c>
      <c r="J62" s="153">
        <v>37</v>
      </c>
      <c r="K62" s="3"/>
      <c r="L62" s="167">
        <v>54</v>
      </c>
      <c r="N62" s="133">
        <v>0.068</v>
      </c>
      <c r="P62" s="133">
        <v>0.178</v>
      </c>
    </row>
    <row r="63" spans="1:16" ht="15" customHeight="1">
      <c r="A63" s="172" t="s">
        <v>134</v>
      </c>
      <c r="B63" s="166" t="s">
        <v>135</v>
      </c>
      <c r="C63" s="167" t="s">
        <v>6</v>
      </c>
      <c r="D63" s="151">
        <v>0.11</v>
      </c>
      <c r="E63" s="142">
        <v>19</v>
      </c>
      <c r="F63" s="167" t="s">
        <v>5</v>
      </c>
      <c r="G63" s="143">
        <v>0.358</v>
      </c>
      <c r="H63" s="142">
        <v>19</v>
      </c>
      <c r="I63" s="151">
        <v>0.46799999999999997</v>
      </c>
      <c r="J63" s="142">
        <v>38</v>
      </c>
      <c r="K63" s="3"/>
      <c r="L63" s="167">
        <v>55</v>
      </c>
      <c r="N63" s="133">
        <v>0.11</v>
      </c>
      <c r="P63" s="133">
        <v>0.358</v>
      </c>
    </row>
    <row r="64" spans="1:16" ht="15" customHeight="1">
      <c r="A64" s="172" t="s">
        <v>134</v>
      </c>
      <c r="B64" s="166" t="s">
        <v>136</v>
      </c>
      <c r="C64" s="167" t="s">
        <v>5</v>
      </c>
      <c r="D64" s="151">
        <v>0.13</v>
      </c>
      <c r="E64" s="142">
        <v>19</v>
      </c>
      <c r="F64" s="167" t="s">
        <v>6</v>
      </c>
      <c r="G64" s="151">
        <v>0</v>
      </c>
      <c r="H64" s="142">
        <v>19</v>
      </c>
      <c r="I64" s="151">
        <v>0.13</v>
      </c>
      <c r="J64" s="142">
        <v>38</v>
      </c>
      <c r="K64" s="3"/>
      <c r="L64" s="167">
        <v>56</v>
      </c>
      <c r="N64" s="133">
        <v>0.13</v>
      </c>
      <c r="P64" s="133">
        <v>0</v>
      </c>
    </row>
    <row r="65" spans="14:17" ht="12.75">
      <c r="N65" s="180">
        <f>SUM(N9:N64)</f>
        <v>75.645</v>
      </c>
      <c r="O65" s="180">
        <f>N65/57</f>
        <v>1.3271052631578946</v>
      </c>
      <c r="P65" s="180">
        <f>SUM(P9:P64)</f>
        <v>67.87600000000002</v>
      </c>
      <c r="Q65" s="180">
        <f>P65/57</f>
        <v>1.19080701754386</v>
      </c>
    </row>
  </sheetData>
  <sheetProtection/>
  <mergeCells count="4">
    <mergeCell ref="I7:J7"/>
    <mergeCell ref="A7:A8"/>
    <mergeCell ref="B7:B8"/>
    <mergeCell ref="L7:L8"/>
  </mergeCells>
  <printOptions/>
  <pageMargins left="0.2362204724409449" right="0.2362204724409449" top="0.7480314960629921" bottom="0.35433070866141736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Zigis</dc:creator>
  <cp:keywords/>
  <dc:description/>
  <cp:lastModifiedBy>Agris Rudzāns</cp:lastModifiedBy>
  <cp:lastPrinted>2023-01-15T12:00:31Z</cp:lastPrinted>
  <dcterms:created xsi:type="dcterms:W3CDTF">2006-02-04T09:21:37Z</dcterms:created>
  <dcterms:modified xsi:type="dcterms:W3CDTF">2023-01-30T21:01:55Z</dcterms:modified>
  <cp:category/>
  <cp:version/>
  <cp:contentType/>
  <cp:contentStatus/>
</cp:coreProperties>
</file>