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rudzansa\Desktop\LMSF\2024 rezultāti\Karpa\"/>
    </mc:Choice>
  </mc:AlternateContent>
  <xr:revisionPtr revIDLastSave="0" documentId="13_ncr:1_{6E8FB1E3-6BC3-4820-95B8-2F3AA0C1DBB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Kopsavilkums" sheetId="1" r:id="rId1"/>
    <sheet name="Dalībnieki" sheetId="2" r:id="rId2"/>
  </sheets>
  <definedNames>
    <definedName name="_xlnm.Print_Area" localSheetId="0">Kopsavilkums!$A$1:$Q$44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0" i="1" l="1"/>
  <c r="P10" i="1" s="1"/>
  <c r="P39" i="1"/>
  <c r="M34" i="1"/>
  <c r="L34" i="1"/>
  <c r="K34" i="1"/>
  <c r="J34" i="1"/>
  <c r="I34" i="1"/>
  <c r="H34" i="1"/>
  <c r="G34" i="1"/>
  <c r="F34" i="1"/>
  <c r="E34" i="1"/>
  <c r="D34" i="1"/>
  <c r="O33" i="1"/>
  <c r="N33" i="1"/>
  <c r="P33" i="1" s="1"/>
  <c r="O32" i="1"/>
  <c r="Q32" i="1" s="1"/>
  <c r="N32" i="1"/>
  <c r="O31" i="1"/>
  <c r="N31" i="1"/>
  <c r="P31" i="1" s="1"/>
  <c r="O30" i="1"/>
  <c r="P30" i="1" s="1"/>
  <c r="N30" i="1"/>
  <c r="O29" i="1"/>
  <c r="N29" i="1"/>
  <c r="P29" i="1" s="1"/>
  <c r="O28" i="1"/>
  <c r="P28" i="1" s="1"/>
  <c r="N28" i="1"/>
  <c r="O27" i="1"/>
  <c r="Q27" i="1" s="1"/>
  <c r="N27" i="1"/>
  <c r="P27" i="1" s="1"/>
  <c r="O26" i="1"/>
  <c r="P26" i="1" s="1"/>
  <c r="N26" i="1"/>
  <c r="O25" i="1"/>
  <c r="Q25" i="1" s="1"/>
  <c r="N25" i="1"/>
  <c r="P25" i="1" s="1"/>
  <c r="P24" i="1"/>
  <c r="O24" i="1"/>
  <c r="Q24" i="1" s="1"/>
  <c r="N24" i="1"/>
  <c r="O23" i="1"/>
  <c r="Q23" i="1" s="1"/>
  <c r="N23" i="1"/>
  <c r="P23" i="1" s="1"/>
  <c r="O22" i="1"/>
  <c r="P22" i="1" s="1"/>
  <c r="N22" i="1"/>
  <c r="O21" i="1"/>
  <c r="Q21" i="1" s="1"/>
  <c r="N21" i="1"/>
  <c r="P21" i="1" s="1"/>
  <c r="O20" i="1"/>
  <c r="Q20" i="1" s="1"/>
  <c r="N20" i="1"/>
  <c r="O19" i="1"/>
  <c r="Q19" i="1" s="1"/>
  <c r="N19" i="1"/>
  <c r="P19" i="1" s="1"/>
  <c r="O18" i="1"/>
  <c r="P18" i="1" s="1"/>
  <c r="N18" i="1"/>
  <c r="O17" i="1"/>
  <c r="Q17" i="1" s="1"/>
  <c r="N17" i="1"/>
  <c r="P17" i="1" s="1"/>
  <c r="O16" i="1"/>
  <c r="P16" i="1" s="1"/>
  <c r="N16" i="1"/>
  <c r="O15" i="1"/>
  <c r="Q15" i="1" s="1"/>
  <c r="N15" i="1"/>
  <c r="P15" i="1" s="1"/>
  <c r="O14" i="1"/>
  <c r="P14" i="1" s="1"/>
  <c r="N14" i="1"/>
  <c r="O13" i="1"/>
  <c r="Q13" i="1" s="1"/>
  <c r="N13" i="1"/>
  <c r="P13" i="1" s="1"/>
  <c r="O12" i="1"/>
  <c r="P12" i="1" s="1"/>
  <c r="N12" i="1"/>
  <c r="O11" i="1"/>
  <c r="Q11" i="1" s="1"/>
  <c r="N11" i="1"/>
  <c r="P11" i="1" s="1"/>
  <c r="O10" i="1"/>
  <c r="Q33" i="1" s="1"/>
  <c r="P20" i="1" l="1"/>
  <c r="P32" i="1"/>
  <c r="N34" i="1"/>
  <c r="O37" i="1" s="1"/>
  <c r="Q12" i="1"/>
  <c r="Q14" i="1"/>
  <c r="Q16" i="1"/>
  <c r="Q18" i="1"/>
  <c r="Q22" i="1"/>
  <c r="Q26" i="1"/>
  <c r="Q28" i="1"/>
  <c r="Q30" i="1"/>
  <c r="O34" i="1"/>
  <c r="Q29" i="1"/>
  <c r="Q31" i="1"/>
  <c r="O38" i="1" l="1"/>
  <c r="P34" i="1"/>
  <c r="O36" i="1" s="1"/>
</calcChain>
</file>

<file path=xl/sharedStrings.xml><?xml version="1.0" encoding="utf-8"?>
<sst xmlns="http://schemas.openxmlformats.org/spreadsheetml/2006/main" count="174" uniqueCount="130">
  <si>
    <t>Iron Man Carp Cup (Kintai) 24.04.-28.04.2024.</t>
  </si>
  <si>
    <t>Vieta</t>
  </si>
  <si>
    <t>Sektors</t>
  </si>
  <si>
    <t>Dalībnieks</t>
  </si>
  <si>
    <t>Zivju skaits</t>
  </si>
  <si>
    <t xml:space="preserve">Kopējais svars (kg) </t>
  </si>
  <si>
    <t>Vidējais svars</t>
  </si>
  <si>
    <t>Atpaliek no 1.vietas</t>
  </si>
  <si>
    <t>Trešdiena</t>
  </si>
  <si>
    <t>Ceturtdiena</t>
  </si>
  <si>
    <t>Piektdiena</t>
  </si>
  <si>
    <t>Sestdiena</t>
  </si>
  <si>
    <t>Svētdiena</t>
  </si>
  <si>
    <t>Pavisām kopā</t>
  </si>
  <si>
    <t xml:space="preserve">KASPARS ŽEIMOTS </t>
  </si>
  <si>
    <t>VITĀLIJS ŅEČEPURENKO</t>
  </si>
  <si>
    <t>JOZS GRUŠS</t>
  </si>
  <si>
    <t>AIGARS KOZLOVS</t>
  </si>
  <si>
    <t>ĒRIKS TUKIŠS</t>
  </si>
  <si>
    <t>NORMUNDS PAREIZS</t>
  </si>
  <si>
    <t xml:space="preserve">ALDIS GROZNIS </t>
  </si>
  <si>
    <t>SAIVIS RANCANS</t>
  </si>
  <si>
    <t>GATIS RAŅĶIS</t>
  </si>
  <si>
    <t>ROBERTS KRAUKLIS</t>
  </si>
  <si>
    <t>GUNTARS MELDERIS</t>
  </si>
  <si>
    <t>JURIS ČAGUS</t>
  </si>
  <si>
    <t>JĀNIS IVANOVS</t>
  </si>
  <si>
    <t>ERVĪNS ŠĶESTERS</t>
  </si>
  <si>
    <t>ULDIS VERNERS</t>
  </si>
  <si>
    <t>UĢIS GRIŠĀNS</t>
  </si>
  <si>
    <t>DĀVIS KOZLOVS</t>
  </si>
  <si>
    <t>JURIS ZARIŅŠ</t>
  </si>
  <si>
    <t>JĀNIS MEGNIS</t>
  </si>
  <si>
    <t>DMITRIJS JAKIMOVS</t>
  </si>
  <si>
    <t>MAKSIMS MAKSIMOVS</t>
  </si>
  <si>
    <t>VALDIS LIKOSTS</t>
  </si>
  <si>
    <t>REINIS KREICBERGS</t>
  </si>
  <si>
    <t>ARTURS LINIŅŠ</t>
  </si>
  <si>
    <t>Kopā:</t>
  </si>
  <si>
    <t>Videjais svars</t>
  </si>
  <si>
    <t>Sacencību galvenais tiesnesis:</t>
  </si>
  <si>
    <t>Ēriks Tukišs</t>
  </si>
  <si>
    <t>Skaits</t>
  </si>
  <si>
    <t>Kopejais svars</t>
  </si>
  <si>
    <t>Big Fish</t>
  </si>
  <si>
    <t>Mītava</t>
  </si>
  <si>
    <t>25.03.1983.</t>
  </si>
  <si>
    <t>12.10.1976.</t>
  </si>
  <si>
    <t>04.05.1984.</t>
  </si>
  <si>
    <t>Amigo</t>
  </si>
  <si>
    <t>17.12.1985.</t>
  </si>
  <si>
    <t>22.09.1992.</t>
  </si>
  <si>
    <t>15.02.1984.</t>
  </si>
  <si>
    <t>20.07.1989.</t>
  </si>
  <si>
    <t>02.07.1986.</t>
  </si>
  <si>
    <t>22.02.1995.</t>
  </si>
  <si>
    <t>07.11.1972.</t>
  </si>
  <si>
    <t>26.05.1976.</t>
  </si>
  <si>
    <t>30.05.1980.</t>
  </si>
  <si>
    <t>19.04.1985.</t>
  </si>
  <si>
    <t>28.11.1976.</t>
  </si>
  <si>
    <t>17.06.1976.</t>
  </si>
  <si>
    <t>04.11.1976.</t>
  </si>
  <si>
    <t>26.04.1982.</t>
  </si>
  <si>
    <t>10.11.2003.</t>
  </si>
  <si>
    <t>05.03.1982.</t>
  </si>
  <si>
    <t>03.05.1982.</t>
  </si>
  <si>
    <t>28.10.2005.</t>
  </si>
  <si>
    <t>Kurland Carp</t>
  </si>
  <si>
    <t>Carp Stalker</t>
  </si>
  <si>
    <t>Citāda Karpa</t>
  </si>
  <si>
    <t>Bite Fishing Team</t>
  </si>
  <si>
    <t>Carp 72</t>
  </si>
  <si>
    <t>Entain</t>
  </si>
  <si>
    <t>LV Carp</t>
  </si>
  <si>
    <t>LV Carp Gang</t>
  </si>
  <si>
    <t>Vārds, Uzvārds</t>
  </si>
  <si>
    <t>Vārds</t>
  </si>
  <si>
    <t>Uzvārds</t>
  </si>
  <si>
    <t>Dzimšanas dati</t>
  </si>
  <si>
    <t>Komanda</t>
  </si>
  <si>
    <t>Carpio</t>
  </si>
  <si>
    <t xml:space="preserve">DĀVIS </t>
  </si>
  <si>
    <t xml:space="preserve">GATIS </t>
  </si>
  <si>
    <t>Massive Baits</t>
  </si>
  <si>
    <t xml:space="preserve">GUNTARS </t>
  </si>
  <si>
    <t>Amigo Carp</t>
  </si>
  <si>
    <t xml:space="preserve">JĀNIS </t>
  </si>
  <si>
    <t>Sakret</t>
  </si>
  <si>
    <t xml:space="preserve">JOZS </t>
  </si>
  <si>
    <t xml:space="preserve">KASPARS  </t>
  </si>
  <si>
    <t xml:space="preserve"> ŽEIMOTS </t>
  </si>
  <si>
    <t xml:space="preserve">VITĀLIJS </t>
  </si>
  <si>
    <t xml:space="preserve"> ŅEČEPURENKO</t>
  </si>
  <si>
    <t xml:space="preserve"> GRUŠS</t>
  </si>
  <si>
    <t xml:space="preserve">AIGARS </t>
  </si>
  <si>
    <t xml:space="preserve"> KOZLOVS</t>
  </si>
  <si>
    <t xml:space="preserve">ĒRIKS </t>
  </si>
  <si>
    <t xml:space="preserve"> TUKIŠS</t>
  </si>
  <si>
    <t xml:space="preserve">NORMUNDS </t>
  </si>
  <si>
    <t xml:space="preserve"> PAREIZS</t>
  </si>
  <si>
    <t xml:space="preserve">ALDIS  </t>
  </si>
  <si>
    <t xml:space="preserve"> GROZNIS </t>
  </si>
  <si>
    <t xml:space="preserve">SAIVIS </t>
  </si>
  <si>
    <t xml:space="preserve"> RANCANS</t>
  </si>
  <si>
    <t xml:space="preserve"> RAŅĶIS</t>
  </si>
  <si>
    <t xml:space="preserve">ROBERTS </t>
  </si>
  <si>
    <t xml:space="preserve"> KRAUKLIS</t>
  </si>
  <si>
    <t xml:space="preserve"> MELDERIS</t>
  </si>
  <si>
    <t xml:space="preserve">JURIS </t>
  </si>
  <si>
    <t xml:space="preserve"> ČAGUS</t>
  </si>
  <si>
    <t xml:space="preserve"> IVANOVS</t>
  </si>
  <si>
    <t xml:space="preserve">ERVĪNS </t>
  </si>
  <si>
    <t xml:space="preserve"> ŠĶESTERS</t>
  </si>
  <si>
    <t xml:space="preserve">ULDIS </t>
  </si>
  <si>
    <t xml:space="preserve"> VERNERS</t>
  </si>
  <si>
    <t xml:space="preserve">UĢIS </t>
  </si>
  <si>
    <t xml:space="preserve"> GRIŠĀNS</t>
  </si>
  <si>
    <t xml:space="preserve"> ZARIŅŠ</t>
  </si>
  <si>
    <t xml:space="preserve"> MEGNIS</t>
  </si>
  <si>
    <t xml:space="preserve">DMITRIJS </t>
  </si>
  <si>
    <t xml:space="preserve"> JAKIMOVS</t>
  </si>
  <si>
    <t xml:space="preserve">MAKSIMS </t>
  </si>
  <si>
    <t xml:space="preserve"> MAKSIMOVS</t>
  </si>
  <si>
    <t xml:space="preserve">VALDIS </t>
  </si>
  <si>
    <t xml:space="preserve"> LIKOSTS</t>
  </si>
  <si>
    <t xml:space="preserve">REINIS </t>
  </si>
  <si>
    <t xml:space="preserve"> KREICBERGS</t>
  </si>
  <si>
    <t xml:space="preserve">ARTURS </t>
  </si>
  <si>
    <t xml:space="preserve"> LINIŅŠ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</si>
</sst>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6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0"/>
      <name val="Arial"/>
      <family val="2"/>
      <charset val="204"/>
    </font>
    <font>
      <sz val="12"/>
      <color indexed="26"/>
      <name val="Arial"/>
      <family val="2"/>
      <charset val="204"/>
    </font>
    <font>
      <b/>
      <sz val="12"/>
      <color indexed="10"/>
      <name val="Arial"/>
      <family val="2"/>
      <charset val="204"/>
    </font>
    <font>
      <sz val="12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rgb="FF7030A0"/>
      <name val="Calibri"/>
      <family val="2"/>
      <charset val="186"/>
      <scheme val="minor"/>
    </font>
    <font>
      <sz val="11"/>
      <name val="Arial"/>
      <family val="2"/>
      <charset val="204"/>
    </font>
    <font>
      <sz val="10"/>
      <name val="Arial"/>
      <family val="2"/>
      <charset val="204"/>
    </font>
    <font>
      <i/>
      <sz val="11"/>
      <name val="Calibri"/>
      <family val="2"/>
      <charset val="186"/>
    </font>
    <font>
      <sz val="11"/>
      <name val="Calibri"/>
      <family val="2"/>
      <charset val="186"/>
      <scheme val="minor"/>
    </font>
    <font>
      <b/>
      <sz val="12"/>
      <name val="Calibri"/>
      <family val="2"/>
      <charset val="186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4" fillId="7" borderId="11" xfId="0" applyFont="1" applyFill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6" borderId="11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14" fontId="3" fillId="2" borderId="0" xfId="0" quotePrefix="1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/>
    </xf>
    <xf numFmtId="164" fontId="4" fillId="2" borderId="19" xfId="0" applyNumberFormat="1" applyFont="1" applyFill="1" applyBorder="1" applyAlignment="1">
      <alignment horizontal="center" vertical="center"/>
    </xf>
    <xf numFmtId="0" fontId="0" fillId="2" borderId="0" xfId="0" applyFill="1"/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4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4" fillId="5" borderId="4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164" fontId="4" fillId="6" borderId="4" xfId="0" applyNumberFormat="1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164" fontId="4" fillId="7" borderId="4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164" fontId="4" fillId="8" borderId="4" xfId="0" applyNumberFormat="1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164" fontId="4" fillId="4" borderId="2" xfId="0" applyNumberFormat="1" applyFont="1" applyFill="1" applyBorder="1" applyAlignment="1">
      <alignment horizontal="center" vertical="center" wrapText="1"/>
    </xf>
    <xf numFmtId="164" fontId="4" fillId="6" borderId="6" xfId="0" applyNumberFormat="1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0" fillId="4" borderId="13" xfId="0" applyFill="1" applyBorder="1"/>
    <xf numFmtId="0" fontId="3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Continuous" vertical="center" wrapText="1"/>
    </xf>
    <xf numFmtId="0" fontId="3" fillId="0" borderId="17" xfId="0" applyFont="1" applyBorder="1" applyAlignment="1">
      <alignment horizontal="centerContinuous" vertical="center" wrapText="1"/>
    </xf>
    <xf numFmtId="164" fontId="3" fillId="0" borderId="18" xfId="0" applyNumberFormat="1" applyFont="1" applyBorder="1" applyAlignment="1">
      <alignment horizontal="centerContinuous" vertical="center" wrapText="1"/>
    </xf>
    <xf numFmtId="164" fontId="3" fillId="0" borderId="14" xfId="0" applyNumberFormat="1" applyFont="1" applyBorder="1" applyAlignment="1">
      <alignment horizontal="centerContinuous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/>
    </xf>
    <xf numFmtId="0" fontId="5" fillId="9" borderId="19" xfId="0" applyFont="1" applyFill="1" applyBorder="1" applyAlignment="1">
      <alignment horizontal="center"/>
    </xf>
    <xf numFmtId="0" fontId="5" fillId="9" borderId="20" xfId="0" applyFont="1" applyFill="1" applyBorder="1" applyAlignment="1">
      <alignment horizontal="left"/>
    </xf>
    <xf numFmtId="0" fontId="8" fillId="4" borderId="21" xfId="0" applyFont="1" applyFill="1" applyBorder="1" applyAlignment="1">
      <alignment horizontal="center"/>
    </xf>
    <xf numFmtId="1" fontId="8" fillId="4" borderId="22" xfId="0" applyNumberFormat="1" applyFont="1" applyFill="1" applyBorder="1" applyAlignment="1">
      <alignment horizontal="center"/>
    </xf>
    <xf numFmtId="0" fontId="9" fillId="5" borderId="21" xfId="0" applyFont="1" applyFill="1" applyBorder="1" applyAlignment="1">
      <alignment horizontal="center" vertical="center"/>
    </xf>
    <xf numFmtId="1" fontId="9" fillId="5" borderId="22" xfId="0" applyNumberFormat="1" applyFont="1" applyFill="1" applyBorder="1" applyAlignment="1">
      <alignment horizontal="center" vertical="center"/>
    </xf>
    <xf numFmtId="0" fontId="8" fillId="6" borderId="21" xfId="0" applyFont="1" applyFill="1" applyBorder="1" applyAlignment="1">
      <alignment horizontal="center" vertical="center"/>
    </xf>
    <xf numFmtId="1" fontId="8" fillId="6" borderId="22" xfId="0" applyNumberFormat="1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1" fontId="9" fillId="7" borderId="22" xfId="0" applyNumberFormat="1" applyFont="1" applyFill="1" applyBorder="1" applyAlignment="1">
      <alignment horizontal="center" vertical="center"/>
    </xf>
    <xf numFmtId="0" fontId="8" fillId="8" borderId="21" xfId="0" applyFont="1" applyFill="1" applyBorder="1" applyAlignment="1">
      <alignment horizontal="center" vertical="center"/>
    </xf>
    <xf numFmtId="1" fontId="8" fillId="8" borderId="22" xfId="0" applyNumberFormat="1" applyFont="1" applyFill="1" applyBorder="1" applyAlignment="1">
      <alignment horizontal="center" vertical="center"/>
    </xf>
    <xf numFmtId="1" fontId="3" fillId="0" borderId="23" xfId="0" applyNumberFormat="1" applyFont="1" applyBorder="1" applyAlignment="1">
      <alignment horizontal="center" vertical="center"/>
    </xf>
    <xf numFmtId="1" fontId="3" fillId="0" borderId="19" xfId="0" applyNumberFormat="1" applyFont="1" applyBorder="1" applyAlignment="1">
      <alignment horizontal="center" vertical="center"/>
    </xf>
    <xf numFmtId="0" fontId="10" fillId="6" borderId="19" xfId="0" applyFont="1" applyFill="1" applyBorder="1" applyAlignment="1">
      <alignment horizontal="center"/>
    </xf>
    <xf numFmtId="0" fontId="7" fillId="6" borderId="19" xfId="0" applyFont="1" applyFill="1" applyBorder="1" applyAlignment="1">
      <alignment horizontal="center"/>
    </xf>
    <xf numFmtId="0" fontId="5" fillId="6" borderId="19" xfId="0" applyFont="1" applyFill="1" applyBorder="1" applyAlignment="1">
      <alignment horizontal="center"/>
    </xf>
    <xf numFmtId="0" fontId="5" fillId="6" borderId="20" xfId="0" applyFont="1" applyFill="1" applyBorder="1" applyAlignment="1">
      <alignment horizontal="left"/>
    </xf>
    <xf numFmtId="1" fontId="10" fillId="6" borderId="19" xfId="0" applyNumberFormat="1" applyFont="1" applyFill="1" applyBorder="1" applyAlignment="1">
      <alignment horizontal="center"/>
    </xf>
    <xf numFmtId="0" fontId="7" fillId="10" borderId="19" xfId="0" applyFont="1" applyFill="1" applyBorder="1" applyAlignment="1">
      <alignment horizontal="center"/>
    </xf>
    <xf numFmtId="0" fontId="5" fillId="10" borderId="19" xfId="0" applyFont="1" applyFill="1" applyBorder="1" applyAlignment="1">
      <alignment horizontal="center"/>
    </xf>
    <xf numFmtId="0" fontId="5" fillId="10" borderId="20" xfId="0" applyFont="1" applyFill="1" applyBorder="1" applyAlignment="1">
      <alignment horizontal="left"/>
    </xf>
    <xf numFmtId="0" fontId="7" fillId="4" borderId="19" xfId="0" applyFont="1" applyFill="1" applyBorder="1" applyAlignment="1">
      <alignment horizontal="center"/>
    </xf>
    <xf numFmtId="0" fontId="5" fillId="4" borderId="19" xfId="0" applyFont="1" applyFill="1" applyBorder="1" applyAlignment="1">
      <alignment horizontal="center"/>
    </xf>
    <xf numFmtId="0" fontId="5" fillId="4" borderId="20" xfId="0" applyFont="1" applyFill="1" applyBorder="1" applyAlignment="1">
      <alignment horizontal="left"/>
    </xf>
    <xf numFmtId="0" fontId="7" fillId="4" borderId="24" xfId="0" applyFont="1" applyFill="1" applyBorder="1" applyAlignment="1">
      <alignment horizontal="center"/>
    </xf>
    <xf numFmtId="0" fontId="5" fillId="4" borderId="24" xfId="0" applyFont="1" applyFill="1" applyBorder="1" applyAlignment="1">
      <alignment horizontal="center"/>
    </xf>
    <xf numFmtId="0" fontId="5" fillId="4" borderId="25" xfId="0" applyFont="1" applyFill="1" applyBorder="1" applyAlignment="1">
      <alignment horizontal="left"/>
    </xf>
    <xf numFmtId="0" fontId="8" fillId="4" borderId="26" xfId="0" applyFont="1" applyFill="1" applyBorder="1" applyAlignment="1">
      <alignment horizontal="center"/>
    </xf>
    <xf numFmtId="1" fontId="8" fillId="4" borderId="27" xfId="0" applyNumberFormat="1" applyFont="1" applyFill="1" applyBorder="1" applyAlignment="1">
      <alignment horizontal="center"/>
    </xf>
    <xf numFmtId="0" fontId="9" fillId="5" borderId="26" xfId="0" applyFont="1" applyFill="1" applyBorder="1" applyAlignment="1">
      <alignment horizontal="center" vertical="center"/>
    </xf>
    <xf numFmtId="1" fontId="9" fillId="5" borderId="27" xfId="0" applyNumberFormat="1" applyFont="1" applyFill="1" applyBorder="1" applyAlignment="1">
      <alignment horizontal="center" vertical="center"/>
    </xf>
    <xf numFmtId="0" fontId="8" fillId="6" borderId="26" xfId="0" applyFont="1" applyFill="1" applyBorder="1" applyAlignment="1">
      <alignment horizontal="center" vertical="center"/>
    </xf>
    <xf numFmtId="1" fontId="8" fillId="6" borderId="27" xfId="0" applyNumberFormat="1" applyFont="1" applyFill="1" applyBorder="1" applyAlignment="1">
      <alignment horizontal="center" vertical="center"/>
    </xf>
    <xf numFmtId="0" fontId="9" fillId="7" borderId="26" xfId="0" applyFont="1" applyFill="1" applyBorder="1" applyAlignment="1">
      <alignment horizontal="center" vertical="center"/>
    </xf>
    <xf numFmtId="1" fontId="9" fillId="7" borderId="27" xfId="0" applyNumberFormat="1" applyFont="1" applyFill="1" applyBorder="1" applyAlignment="1">
      <alignment horizontal="center" vertical="center"/>
    </xf>
    <xf numFmtId="0" fontId="8" fillId="8" borderId="26" xfId="0" applyFont="1" applyFill="1" applyBorder="1" applyAlignment="1">
      <alignment horizontal="center" vertical="center"/>
    </xf>
    <xf numFmtId="1" fontId="8" fillId="8" borderId="27" xfId="0" applyNumberFormat="1" applyFont="1" applyFill="1" applyBorder="1" applyAlignment="1">
      <alignment horizontal="center" vertical="center"/>
    </xf>
    <xf numFmtId="1" fontId="3" fillId="0" borderId="28" xfId="0" applyNumberFormat="1" applyFont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/>
    </xf>
    <xf numFmtId="1" fontId="10" fillId="6" borderId="24" xfId="0" applyNumberFormat="1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5" fillId="0" borderId="14" xfId="0" applyFont="1" applyFill="1" applyBorder="1" applyAlignment="1">
      <alignment horizontal="center"/>
    </xf>
    <xf numFmtId="0" fontId="5" fillId="0" borderId="15" xfId="0" applyFont="1" applyFill="1" applyBorder="1" applyAlignment="1">
      <alignment horizontal="left"/>
    </xf>
    <xf numFmtId="0" fontId="8" fillId="4" borderId="16" xfId="0" applyFont="1" applyFill="1" applyBorder="1" applyAlignment="1">
      <alignment horizontal="center"/>
    </xf>
    <xf numFmtId="1" fontId="8" fillId="4" borderId="17" xfId="0" applyNumberFormat="1" applyFont="1" applyFill="1" applyBorder="1" applyAlignment="1">
      <alignment horizontal="center"/>
    </xf>
    <xf numFmtId="0" fontId="9" fillId="5" borderId="16" xfId="0" applyFont="1" applyFill="1" applyBorder="1" applyAlignment="1">
      <alignment horizontal="center" vertical="center"/>
    </xf>
    <xf numFmtId="1" fontId="9" fillId="5" borderId="17" xfId="0" applyNumberFormat="1" applyFont="1" applyFill="1" applyBorder="1" applyAlignment="1">
      <alignment horizontal="center" vertical="center"/>
    </xf>
    <xf numFmtId="0" fontId="8" fillId="6" borderId="16" xfId="0" applyFont="1" applyFill="1" applyBorder="1" applyAlignment="1">
      <alignment horizontal="center" vertical="center"/>
    </xf>
    <xf numFmtId="1" fontId="8" fillId="6" borderId="17" xfId="0" applyNumberFormat="1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1" fontId="9" fillId="7" borderId="17" xfId="0" applyNumberFormat="1" applyFont="1" applyFill="1" applyBorder="1" applyAlignment="1">
      <alignment horizontal="center" vertical="center"/>
    </xf>
    <xf numFmtId="0" fontId="8" fillId="8" borderId="16" xfId="0" applyFont="1" applyFill="1" applyBorder="1" applyAlignment="1">
      <alignment horizontal="center" vertical="center"/>
    </xf>
    <xf numFmtId="1" fontId="8" fillId="8" borderId="17" xfId="0" applyNumberFormat="1" applyFont="1" applyFill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1" fontId="3" fillId="0" borderId="14" xfId="0" applyNumberFormat="1" applyFont="1" applyBorder="1" applyAlignment="1">
      <alignment horizontal="center" vertical="center"/>
    </xf>
    <xf numFmtId="1" fontId="10" fillId="6" borderId="14" xfId="0" applyNumberFormat="1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20" xfId="0" applyFont="1" applyFill="1" applyBorder="1" applyAlignment="1">
      <alignment horizontal="left"/>
    </xf>
    <xf numFmtId="0" fontId="3" fillId="0" borderId="29" xfId="0" applyFont="1" applyFill="1" applyBorder="1" applyAlignment="1">
      <alignment horizontal="center"/>
    </xf>
    <xf numFmtId="0" fontId="5" fillId="0" borderId="29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left"/>
    </xf>
    <xf numFmtId="0" fontId="8" fillId="4" borderId="31" xfId="0" applyFont="1" applyFill="1" applyBorder="1" applyAlignment="1">
      <alignment horizontal="center"/>
    </xf>
    <xf numFmtId="1" fontId="8" fillId="4" borderId="32" xfId="0" applyNumberFormat="1" applyFont="1" applyFill="1" applyBorder="1" applyAlignment="1">
      <alignment horizontal="center"/>
    </xf>
    <xf numFmtId="0" fontId="9" fillId="5" borderId="31" xfId="0" applyFont="1" applyFill="1" applyBorder="1" applyAlignment="1">
      <alignment horizontal="center" vertical="center"/>
    </xf>
    <xf numFmtId="1" fontId="9" fillId="5" borderId="32" xfId="0" applyNumberFormat="1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/>
    </xf>
    <xf numFmtId="1" fontId="8" fillId="6" borderId="32" xfId="0" applyNumberFormat="1" applyFont="1" applyFill="1" applyBorder="1" applyAlignment="1">
      <alignment horizontal="center" vertical="center"/>
    </xf>
    <xf numFmtId="0" fontId="9" fillId="7" borderId="31" xfId="0" applyFont="1" applyFill="1" applyBorder="1" applyAlignment="1">
      <alignment horizontal="center" vertical="center"/>
    </xf>
    <xf numFmtId="1" fontId="9" fillId="7" borderId="32" xfId="0" applyNumberFormat="1" applyFont="1" applyFill="1" applyBorder="1" applyAlignment="1">
      <alignment horizontal="center" vertical="center"/>
    </xf>
    <xf numFmtId="0" fontId="8" fillId="8" borderId="31" xfId="0" applyFont="1" applyFill="1" applyBorder="1" applyAlignment="1">
      <alignment horizontal="center" vertical="center"/>
    </xf>
    <xf numFmtId="1" fontId="8" fillId="8" borderId="32" xfId="0" applyNumberFormat="1" applyFont="1" applyFill="1" applyBorder="1" applyAlignment="1">
      <alignment horizontal="center" vertical="center"/>
    </xf>
    <xf numFmtId="1" fontId="3" fillId="0" borderId="33" xfId="0" applyNumberFormat="1" applyFont="1" applyBorder="1" applyAlignment="1">
      <alignment horizontal="center" vertical="center"/>
    </xf>
    <xf numFmtId="1" fontId="3" fillId="0" borderId="29" xfId="0" applyNumberFormat="1" applyFont="1" applyBorder="1" applyAlignment="1">
      <alignment horizontal="center" vertical="center"/>
    </xf>
    <xf numFmtId="0" fontId="3" fillId="0" borderId="34" xfId="0" applyFont="1" applyBorder="1" applyAlignment="1">
      <alignment horizontal="center"/>
    </xf>
    <xf numFmtId="0" fontId="3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right"/>
    </xf>
    <xf numFmtId="1" fontId="8" fillId="9" borderId="34" xfId="0" applyNumberFormat="1" applyFont="1" applyFill="1" applyBorder="1" applyAlignment="1">
      <alignment horizontal="center"/>
    </xf>
    <xf numFmtId="1" fontId="8" fillId="9" borderId="37" xfId="0" applyNumberFormat="1" applyFont="1" applyFill="1" applyBorder="1" applyAlignment="1">
      <alignment horizontal="center"/>
    </xf>
    <xf numFmtId="1" fontId="3" fillId="9" borderId="38" xfId="0" applyNumberFormat="1" applyFont="1" applyFill="1" applyBorder="1" applyAlignment="1">
      <alignment horizontal="center" vertical="center"/>
    </xf>
    <xf numFmtId="1" fontId="3" fillId="9" borderId="35" xfId="0" applyNumberFormat="1" applyFont="1" applyFill="1" applyBorder="1" applyAlignment="1">
      <alignment horizontal="center" vertical="center"/>
    </xf>
    <xf numFmtId="1" fontId="3" fillId="9" borderId="37" xfId="0" applyNumberFormat="1" applyFont="1" applyFill="1" applyBorder="1" applyAlignment="1">
      <alignment horizontal="center" vertical="center"/>
    </xf>
    <xf numFmtId="0" fontId="11" fillId="2" borderId="0" xfId="0" applyFont="1" applyFill="1"/>
    <xf numFmtId="164" fontId="11" fillId="2" borderId="0" xfId="0" applyNumberFormat="1" applyFont="1" applyFill="1" applyAlignment="1">
      <alignment horizontal="center" vertical="center"/>
    </xf>
    <xf numFmtId="0" fontId="12" fillId="2" borderId="0" xfId="0" applyFont="1" applyFill="1"/>
    <xf numFmtId="164" fontId="4" fillId="2" borderId="0" xfId="0" applyNumberFormat="1" applyFont="1" applyFill="1" applyAlignment="1">
      <alignment horizontal="center" vertical="center"/>
    </xf>
    <xf numFmtId="0" fontId="5" fillId="2" borderId="0" xfId="0" applyFont="1" applyFill="1"/>
    <xf numFmtId="1" fontId="5" fillId="2" borderId="19" xfId="0" applyNumberFormat="1" applyFont="1" applyFill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11" fillId="2" borderId="0" xfId="0" applyFont="1" applyFill="1" applyAlignment="1">
      <alignment horizontal="center"/>
    </xf>
    <xf numFmtId="1" fontId="5" fillId="9" borderId="19" xfId="0" applyNumberFormat="1" applyFont="1" applyFill="1" applyBorder="1" applyAlignment="1">
      <alignment horizontal="center"/>
    </xf>
    <xf numFmtId="0" fontId="5" fillId="9" borderId="0" xfId="0" applyFont="1" applyFill="1" applyAlignment="1">
      <alignment horizontal="center"/>
    </xf>
    <xf numFmtId="0" fontId="1" fillId="0" borderId="19" xfId="0" applyFont="1" applyBorder="1" applyAlignment="1">
      <alignment horizontal="center"/>
    </xf>
    <xf numFmtId="0" fontId="13" fillId="0" borderId="19" xfId="0" applyFont="1" applyFill="1" applyBorder="1" applyAlignment="1">
      <alignment horizontal="center" vertical="center"/>
    </xf>
    <xf numFmtId="0" fontId="14" fillId="0" borderId="19" xfId="0" applyFont="1" applyFill="1" applyBorder="1" applyAlignment="1">
      <alignment horizontal="center"/>
    </xf>
    <xf numFmtId="0" fontId="15" fillId="0" borderId="19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 wrapText="1"/>
    </xf>
    <xf numFmtId="0" fontId="4" fillId="8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694764</xdr:colOff>
      <xdr:row>0</xdr:row>
      <xdr:rowOff>188023</xdr:rowOff>
    </xdr:from>
    <xdr:to>
      <xdr:col>4</xdr:col>
      <xdr:colOff>152425</xdr:colOff>
      <xdr:row>5</xdr:row>
      <xdr:rowOff>97996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D00117-3190-F1CD-65DE-72395DEA56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0700" y="190500"/>
          <a:ext cx="1666875" cy="1390650"/>
        </a:xfrm>
        <a:prstGeom prst="rect">
          <a:avLst/>
        </a:prstGeom>
      </xdr:spPr>
    </xdr:pic>
    <xdr:clientData/>
  </xdr:twoCellAnchor>
  <xdr:twoCellAnchor editAs="oneCell">
    <xdr:from>
      <xdr:col>11</xdr:col>
      <xdr:colOff>261123</xdr:colOff>
      <xdr:row>0</xdr:row>
      <xdr:rowOff>78442</xdr:rowOff>
    </xdr:from>
    <xdr:to>
      <xdr:col>12</xdr:col>
      <xdr:colOff>566521</xdr:colOff>
      <xdr:row>5</xdr:row>
      <xdr:rowOff>156882</xdr:rowOff>
    </xdr:to>
    <xdr:sp macro="" textlink="">
      <xdr:nvSpPr>
        <xdr:cNvPr id="1025" name="Object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B5539F25-5A2B-4527-A40B-34353BB2DF51}"/>
            </a:ext>
          </a:extLst>
        </xdr:cNvPr>
        <xdr:cNvSpPr>
          <a:spLocks noChangeAspect="1"/>
        </xdr:cNvSpPr>
      </xdr:nvSpPr>
      <xdr:spPr bwMode="auto">
        <a:xfrm>
          <a:off x="8086725" y="76200"/>
          <a:ext cx="914400" cy="15525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</xdr:sp>
    <xdr:clientData/>
  </xdr:twoCellAnchor>
  <xdr:twoCellAnchor editAs="oneCell">
    <xdr:from>
      <xdr:col>2</xdr:col>
      <xdr:colOff>1557616</xdr:colOff>
      <xdr:row>37</xdr:row>
      <xdr:rowOff>22412</xdr:rowOff>
    </xdr:from>
    <xdr:to>
      <xdr:col>5</xdr:col>
      <xdr:colOff>546054</xdr:colOff>
      <xdr:row>43</xdr:row>
      <xdr:rowOff>60364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DDEE57C-2E59-42AC-8AE8-609889FA45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57475" y="8191500"/>
          <a:ext cx="1857375" cy="1181100"/>
        </a:xfrm>
        <a:prstGeom prst="rect">
          <a:avLst/>
        </a:prstGeom>
      </xdr:spPr>
    </xdr:pic>
    <xdr:clientData/>
  </xdr:twoCellAnchor>
  <xdr:twoCellAnchor editAs="oneCell">
    <xdr:from>
      <xdr:col>11</xdr:col>
      <xdr:colOff>485215</xdr:colOff>
      <xdr:row>0</xdr:row>
      <xdr:rowOff>0</xdr:rowOff>
    </xdr:from>
    <xdr:to>
      <xdr:col>13</xdr:col>
      <xdr:colOff>291353</xdr:colOff>
      <xdr:row>5</xdr:row>
      <xdr:rowOff>50800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4A48E3F-A8D7-B4FB-61F2-D4A0D0FAE5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53450" y="0"/>
          <a:ext cx="1135903" cy="1529976"/>
        </a:xfrm>
        <a:prstGeom prst="rect">
          <a:avLst/>
        </a:prstGeom>
        <a:solidFill>
          <a:srgbClr val="FFFFFF"/>
        </a:solidFill>
        <a:ln w="9525" cmpd="sng">
          <a:solidFill>
            <a:srgbClr val="000000"/>
          </a:solidFill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U44"/>
  <sheetViews>
    <sheetView tabSelected="1" zoomScale="85" zoomScaleNormal="85" workbookViewId="0">
      <selection activeCell="A3" sqref="A3:P3"/>
    </sheetView>
  </sheetViews>
  <sheetFormatPr defaultRowHeight="14.5" x14ac:dyDescent="0.35"/>
  <cols>
    <col min="1" max="1" width="7.26953125" bestFit="1" customWidth="1"/>
    <col min="3" max="3" width="24" bestFit="1" customWidth="1"/>
    <col min="5" max="5" width="9.81640625" customWidth="1"/>
    <col min="7" max="7" width="10" customWidth="1"/>
    <col min="9" max="9" width="10.26953125" customWidth="1"/>
    <col min="11" max="11" width="10.26953125" customWidth="1"/>
    <col min="13" max="13" width="10.26953125" customWidth="1"/>
    <col min="15" max="15" width="10.81640625" bestFit="1" customWidth="1"/>
    <col min="16" max="16" width="13.81640625" bestFit="1" customWidth="1"/>
    <col min="17" max="17" width="11.453125" customWidth="1"/>
  </cols>
  <sheetData>
    <row r="1" spans="1:21" ht="24" customHeight="1" x14ac:dyDescent="0.35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</row>
    <row r="2" spans="1:21" ht="24" customHeight="1" x14ac:dyDescent="0.3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</row>
    <row r="3" spans="1:21" ht="20" x14ac:dyDescent="0.4">
      <c r="A3" s="10" t="s">
        <v>0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5"/>
      <c r="R3" s="15"/>
      <c r="S3" s="15"/>
      <c r="T3" s="15"/>
      <c r="U3" s="15"/>
    </row>
    <row r="4" spans="1:21" ht="24" customHeight="1" x14ac:dyDescent="0.3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</row>
    <row r="5" spans="1:21" ht="24" customHeight="1" x14ac:dyDescent="0.35">
      <c r="A5" s="15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</row>
    <row r="6" spans="1:21" ht="16" thickBot="1" x14ac:dyDescent="0.4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5"/>
      <c r="R6" s="15"/>
      <c r="S6" s="15"/>
      <c r="T6" s="15"/>
      <c r="U6" s="15"/>
    </row>
    <row r="7" spans="1:21" ht="42.5" thickBot="1" x14ac:dyDescent="0.4">
      <c r="A7" s="16" t="s">
        <v>1</v>
      </c>
      <c r="B7" s="17" t="s">
        <v>2</v>
      </c>
      <c r="C7" s="18" t="s">
        <v>3</v>
      </c>
      <c r="D7" s="19" t="s">
        <v>4</v>
      </c>
      <c r="E7" s="20" t="s">
        <v>5</v>
      </c>
      <c r="F7" s="21" t="s">
        <v>4</v>
      </c>
      <c r="G7" s="22" t="s">
        <v>5</v>
      </c>
      <c r="H7" s="23" t="s">
        <v>4</v>
      </c>
      <c r="I7" s="24" t="s">
        <v>5</v>
      </c>
      <c r="J7" s="25" t="s">
        <v>4</v>
      </c>
      <c r="K7" s="26" t="s">
        <v>5</v>
      </c>
      <c r="L7" s="27" t="s">
        <v>4</v>
      </c>
      <c r="M7" s="28" t="s">
        <v>5</v>
      </c>
      <c r="N7" s="29" t="s">
        <v>4</v>
      </c>
      <c r="O7" s="30" t="s">
        <v>5</v>
      </c>
      <c r="P7" s="20" t="s">
        <v>6</v>
      </c>
      <c r="Q7" s="31" t="s">
        <v>7</v>
      </c>
      <c r="R7" s="15"/>
      <c r="S7" s="15"/>
      <c r="T7" s="15"/>
      <c r="U7" s="15"/>
    </row>
    <row r="8" spans="1:21" ht="15" customHeight="1" thickBot="1" x14ac:dyDescent="0.4">
      <c r="A8" s="32"/>
      <c r="B8" s="33"/>
      <c r="C8" s="34"/>
      <c r="D8" s="8" t="s">
        <v>8</v>
      </c>
      <c r="E8" s="7"/>
      <c r="F8" s="6" t="s">
        <v>9</v>
      </c>
      <c r="G8" s="5"/>
      <c r="H8" s="4" t="s">
        <v>10</v>
      </c>
      <c r="I8" s="3"/>
      <c r="J8" s="2" t="s">
        <v>11</v>
      </c>
      <c r="K8" s="1"/>
      <c r="L8" s="142" t="s">
        <v>12</v>
      </c>
      <c r="M8" s="143"/>
      <c r="N8" s="144" t="s">
        <v>13</v>
      </c>
      <c r="O8" s="144"/>
      <c r="P8" s="7"/>
      <c r="Q8" s="35"/>
      <c r="R8" s="15"/>
      <c r="S8" s="15"/>
      <c r="T8" s="15"/>
      <c r="U8" s="15"/>
    </row>
    <row r="9" spans="1:21" ht="8.25" customHeight="1" x14ac:dyDescent="0.35">
      <c r="A9" s="36"/>
      <c r="B9" s="36"/>
      <c r="C9" s="37"/>
      <c r="D9" s="38"/>
      <c r="E9" s="39"/>
      <c r="F9" s="38"/>
      <c r="G9" s="39"/>
      <c r="H9" s="38"/>
      <c r="I9" s="39"/>
      <c r="J9" s="38"/>
      <c r="K9" s="39"/>
      <c r="L9" s="38"/>
      <c r="M9" s="39"/>
      <c r="N9" s="40"/>
      <c r="O9" s="41"/>
      <c r="P9" s="42"/>
      <c r="R9" s="15"/>
      <c r="S9" s="15"/>
      <c r="T9" s="15"/>
      <c r="U9" s="15"/>
    </row>
    <row r="10" spans="1:21" ht="15.5" x14ac:dyDescent="0.35">
      <c r="A10" s="43">
        <v>1</v>
      </c>
      <c r="B10" s="44">
        <v>26</v>
      </c>
      <c r="C10" s="45" t="s">
        <v>14</v>
      </c>
      <c r="D10" s="46">
        <v>0</v>
      </c>
      <c r="E10" s="47">
        <v>0</v>
      </c>
      <c r="F10" s="48">
        <v>3</v>
      </c>
      <c r="G10" s="49">
        <v>22125</v>
      </c>
      <c r="H10" s="50">
        <v>7</v>
      </c>
      <c r="I10" s="51">
        <v>50375</v>
      </c>
      <c r="J10" s="52">
        <v>18</v>
      </c>
      <c r="K10" s="53">
        <v>156100</v>
      </c>
      <c r="L10" s="54">
        <v>14</v>
      </c>
      <c r="M10" s="55">
        <v>103050</v>
      </c>
      <c r="N10" s="56">
        <f t="shared" ref="N10:O25" si="0">D10+F10+H10+J10+L10</f>
        <v>42</v>
      </c>
      <c r="O10" s="57">
        <f t="shared" si="0"/>
        <v>331650</v>
      </c>
      <c r="P10" s="57">
        <f t="shared" ref="P10:P33" si="1">IF(N10=0,"0",O10/N10)</f>
        <v>7896.4285714285716</v>
      </c>
      <c r="Q10" s="58">
        <v>0</v>
      </c>
      <c r="R10" s="15"/>
      <c r="S10" s="15"/>
      <c r="T10" s="15"/>
      <c r="U10" s="15"/>
    </row>
    <row r="11" spans="1:21" ht="15.5" x14ac:dyDescent="0.35">
      <c r="A11" s="59">
        <v>2</v>
      </c>
      <c r="B11" s="60">
        <v>17</v>
      </c>
      <c r="C11" s="61" t="s">
        <v>15</v>
      </c>
      <c r="D11" s="46">
        <v>0</v>
      </c>
      <c r="E11" s="47">
        <v>0</v>
      </c>
      <c r="F11" s="48">
        <v>1</v>
      </c>
      <c r="G11" s="49">
        <v>10060</v>
      </c>
      <c r="H11" s="50">
        <v>15</v>
      </c>
      <c r="I11" s="51">
        <v>136700</v>
      </c>
      <c r="J11" s="52">
        <v>9</v>
      </c>
      <c r="K11" s="53">
        <v>68970</v>
      </c>
      <c r="L11" s="54">
        <v>8</v>
      </c>
      <c r="M11" s="55">
        <v>73260</v>
      </c>
      <c r="N11" s="56">
        <f t="shared" si="0"/>
        <v>33</v>
      </c>
      <c r="O11" s="57">
        <f t="shared" si="0"/>
        <v>288990</v>
      </c>
      <c r="P11" s="57">
        <f t="shared" si="1"/>
        <v>8757.2727272727279</v>
      </c>
      <c r="Q11" s="62">
        <f>O11-$O$10</f>
        <v>-42660</v>
      </c>
      <c r="R11" s="15"/>
      <c r="S11" s="15"/>
      <c r="T11" s="15"/>
      <c r="U11" s="15"/>
    </row>
    <row r="12" spans="1:21" ht="15.5" x14ac:dyDescent="0.35">
      <c r="A12" s="63">
        <v>3</v>
      </c>
      <c r="B12" s="64">
        <v>27</v>
      </c>
      <c r="C12" s="65" t="s">
        <v>16</v>
      </c>
      <c r="D12" s="46">
        <v>0</v>
      </c>
      <c r="E12" s="47">
        <v>0</v>
      </c>
      <c r="F12" s="48">
        <v>3</v>
      </c>
      <c r="G12" s="49">
        <v>18825</v>
      </c>
      <c r="H12" s="50">
        <v>6</v>
      </c>
      <c r="I12" s="51">
        <v>42400</v>
      </c>
      <c r="J12" s="52">
        <v>25</v>
      </c>
      <c r="K12" s="53">
        <v>179450</v>
      </c>
      <c r="L12" s="54">
        <v>2</v>
      </c>
      <c r="M12" s="55">
        <v>18600</v>
      </c>
      <c r="N12" s="56">
        <f t="shared" si="0"/>
        <v>36</v>
      </c>
      <c r="O12" s="57">
        <f t="shared" si="0"/>
        <v>259275</v>
      </c>
      <c r="P12" s="57">
        <f t="shared" si="1"/>
        <v>7202.083333333333</v>
      </c>
      <c r="Q12" s="62">
        <f t="shared" ref="Q12:Q33" si="2">O12-$O$10</f>
        <v>-72375</v>
      </c>
      <c r="R12" s="15"/>
      <c r="S12" s="15"/>
      <c r="T12" s="15"/>
      <c r="U12" s="15"/>
    </row>
    <row r="13" spans="1:21" ht="15.5" x14ac:dyDescent="0.35">
      <c r="A13" s="66">
        <v>4</v>
      </c>
      <c r="B13" s="67">
        <v>24</v>
      </c>
      <c r="C13" s="68" t="s">
        <v>17</v>
      </c>
      <c r="D13" s="46">
        <v>0</v>
      </c>
      <c r="E13" s="47">
        <v>0</v>
      </c>
      <c r="F13" s="48">
        <v>5</v>
      </c>
      <c r="G13" s="49">
        <v>29275</v>
      </c>
      <c r="H13" s="50">
        <v>5</v>
      </c>
      <c r="I13" s="51">
        <v>40425</v>
      </c>
      <c r="J13" s="52">
        <v>17</v>
      </c>
      <c r="K13" s="53">
        <v>156970</v>
      </c>
      <c r="L13" s="54">
        <v>3</v>
      </c>
      <c r="M13" s="55">
        <v>29500</v>
      </c>
      <c r="N13" s="56">
        <f t="shared" si="0"/>
        <v>30</v>
      </c>
      <c r="O13" s="57">
        <f t="shared" si="0"/>
        <v>256170</v>
      </c>
      <c r="P13" s="57">
        <f t="shared" si="1"/>
        <v>8539</v>
      </c>
      <c r="Q13" s="62">
        <f t="shared" si="2"/>
        <v>-75480</v>
      </c>
      <c r="R13" s="15"/>
      <c r="S13" s="15"/>
      <c r="T13" s="15"/>
      <c r="U13" s="15"/>
    </row>
    <row r="14" spans="1:21" ht="15.5" x14ac:dyDescent="0.35">
      <c r="A14" s="66">
        <v>5</v>
      </c>
      <c r="B14" s="67">
        <v>11</v>
      </c>
      <c r="C14" s="68" t="s">
        <v>18</v>
      </c>
      <c r="D14" s="46">
        <v>0</v>
      </c>
      <c r="E14" s="47">
        <v>0</v>
      </c>
      <c r="F14" s="48">
        <v>1</v>
      </c>
      <c r="G14" s="49">
        <v>8775</v>
      </c>
      <c r="H14" s="50">
        <v>2</v>
      </c>
      <c r="I14" s="51">
        <v>19475</v>
      </c>
      <c r="J14" s="52">
        <v>13</v>
      </c>
      <c r="K14" s="53">
        <v>137650</v>
      </c>
      <c r="L14" s="54">
        <v>8</v>
      </c>
      <c r="M14" s="55">
        <v>63650</v>
      </c>
      <c r="N14" s="56">
        <f t="shared" si="0"/>
        <v>24</v>
      </c>
      <c r="O14" s="57">
        <f t="shared" si="0"/>
        <v>229550</v>
      </c>
      <c r="P14" s="57">
        <f t="shared" si="1"/>
        <v>9564.5833333333339</v>
      </c>
      <c r="Q14" s="62">
        <f t="shared" si="2"/>
        <v>-102100</v>
      </c>
      <c r="R14" s="15"/>
      <c r="S14" s="15"/>
      <c r="T14" s="15"/>
      <c r="U14" s="15"/>
    </row>
    <row r="15" spans="1:21" ht="16" thickBot="1" x14ac:dyDescent="0.4">
      <c r="A15" s="69">
        <v>6</v>
      </c>
      <c r="B15" s="70">
        <v>22</v>
      </c>
      <c r="C15" s="71" t="s">
        <v>19</v>
      </c>
      <c r="D15" s="72">
        <v>0</v>
      </c>
      <c r="E15" s="73">
        <v>0</v>
      </c>
      <c r="F15" s="74">
        <v>0</v>
      </c>
      <c r="G15" s="75">
        <v>0</v>
      </c>
      <c r="H15" s="76">
        <v>9</v>
      </c>
      <c r="I15" s="77">
        <v>71325</v>
      </c>
      <c r="J15" s="78">
        <v>13</v>
      </c>
      <c r="K15" s="79">
        <v>104275</v>
      </c>
      <c r="L15" s="80">
        <v>6</v>
      </c>
      <c r="M15" s="81">
        <v>53225</v>
      </c>
      <c r="N15" s="82">
        <f t="shared" si="0"/>
        <v>28</v>
      </c>
      <c r="O15" s="83">
        <f t="shared" si="0"/>
        <v>228825</v>
      </c>
      <c r="P15" s="83">
        <f t="shared" si="1"/>
        <v>8172.3214285714284</v>
      </c>
      <c r="Q15" s="84">
        <f t="shared" si="2"/>
        <v>-102825</v>
      </c>
      <c r="R15" s="15"/>
      <c r="S15" s="15"/>
      <c r="T15" s="15"/>
      <c r="U15" s="15"/>
    </row>
    <row r="16" spans="1:21" ht="16" thickTop="1" x14ac:dyDescent="0.35">
      <c r="A16" s="85">
        <v>7</v>
      </c>
      <c r="B16" s="86">
        <v>14</v>
      </c>
      <c r="C16" s="87" t="s">
        <v>20</v>
      </c>
      <c r="D16" s="88">
        <v>0</v>
      </c>
      <c r="E16" s="89">
        <v>0</v>
      </c>
      <c r="F16" s="90">
        <v>0</v>
      </c>
      <c r="G16" s="91">
        <v>0</v>
      </c>
      <c r="H16" s="92">
        <v>8</v>
      </c>
      <c r="I16" s="93">
        <v>75050</v>
      </c>
      <c r="J16" s="94">
        <v>3</v>
      </c>
      <c r="K16" s="95">
        <v>26700</v>
      </c>
      <c r="L16" s="96">
        <v>9</v>
      </c>
      <c r="M16" s="97">
        <v>78410</v>
      </c>
      <c r="N16" s="98">
        <f t="shared" si="0"/>
        <v>20</v>
      </c>
      <c r="O16" s="99">
        <f t="shared" si="0"/>
        <v>180160</v>
      </c>
      <c r="P16" s="99">
        <f t="shared" si="1"/>
        <v>9008</v>
      </c>
      <c r="Q16" s="100">
        <f t="shared" si="2"/>
        <v>-151490</v>
      </c>
      <c r="R16" s="15"/>
      <c r="S16" s="15"/>
      <c r="T16" s="15"/>
      <c r="U16" s="15"/>
    </row>
    <row r="17" spans="1:21" ht="15.5" x14ac:dyDescent="0.35">
      <c r="A17" s="101">
        <v>8</v>
      </c>
      <c r="B17" s="102">
        <v>19</v>
      </c>
      <c r="C17" s="103" t="s">
        <v>21</v>
      </c>
      <c r="D17" s="46">
        <v>0</v>
      </c>
      <c r="E17" s="47">
        <v>0</v>
      </c>
      <c r="F17" s="48">
        <v>0</v>
      </c>
      <c r="G17" s="49">
        <v>0</v>
      </c>
      <c r="H17" s="50">
        <v>2</v>
      </c>
      <c r="I17" s="51">
        <v>15990</v>
      </c>
      <c r="J17" s="52">
        <v>9</v>
      </c>
      <c r="K17" s="53">
        <v>87570</v>
      </c>
      <c r="L17" s="54">
        <v>6</v>
      </c>
      <c r="M17" s="55">
        <v>58830</v>
      </c>
      <c r="N17" s="56">
        <f t="shared" si="0"/>
        <v>17</v>
      </c>
      <c r="O17" s="57">
        <f t="shared" si="0"/>
        <v>162390</v>
      </c>
      <c r="P17" s="57">
        <f t="shared" si="1"/>
        <v>9552.3529411764703</v>
      </c>
      <c r="Q17" s="62">
        <f t="shared" si="2"/>
        <v>-169260</v>
      </c>
      <c r="R17" s="15"/>
      <c r="S17" s="15"/>
      <c r="T17" s="15"/>
      <c r="U17" s="15"/>
    </row>
    <row r="18" spans="1:21" ht="15.5" x14ac:dyDescent="0.35">
      <c r="A18" s="101">
        <v>9</v>
      </c>
      <c r="B18" s="102">
        <v>20</v>
      </c>
      <c r="C18" s="103" t="s">
        <v>22</v>
      </c>
      <c r="D18" s="46">
        <v>0</v>
      </c>
      <c r="E18" s="47">
        <v>0</v>
      </c>
      <c r="F18" s="48">
        <v>0</v>
      </c>
      <c r="G18" s="49">
        <v>0</v>
      </c>
      <c r="H18" s="50">
        <v>7</v>
      </c>
      <c r="I18" s="51">
        <v>57880</v>
      </c>
      <c r="J18" s="52">
        <v>3</v>
      </c>
      <c r="K18" s="53">
        <v>24690</v>
      </c>
      <c r="L18" s="54">
        <v>7</v>
      </c>
      <c r="M18" s="55">
        <v>64240</v>
      </c>
      <c r="N18" s="56">
        <f t="shared" si="0"/>
        <v>17</v>
      </c>
      <c r="O18" s="57">
        <f t="shared" si="0"/>
        <v>146810</v>
      </c>
      <c r="P18" s="57">
        <f t="shared" si="1"/>
        <v>8635.8823529411766</v>
      </c>
      <c r="Q18" s="62">
        <f t="shared" si="2"/>
        <v>-184840</v>
      </c>
      <c r="R18" s="15"/>
      <c r="S18" s="15"/>
      <c r="T18" s="15"/>
      <c r="U18" s="15"/>
    </row>
    <row r="19" spans="1:21" ht="15.5" x14ac:dyDescent="0.35">
      <c r="A19" s="101">
        <v>10</v>
      </c>
      <c r="B19" s="102">
        <v>10</v>
      </c>
      <c r="C19" s="103" t="s">
        <v>23</v>
      </c>
      <c r="D19" s="46">
        <v>0</v>
      </c>
      <c r="E19" s="47">
        <v>0</v>
      </c>
      <c r="F19" s="48">
        <v>1</v>
      </c>
      <c r="G19" s="49">
        <v>9250</v>
      </c>
      <c r="H19" s="50">
        <v>1</v>
      </c>
      <c r="I19" s="51">
        <v>7925</v>
      </c>
      <c r="J19" s="52">
        <v>5</v>
      </c>
      <c r="K19" s="53">
        <v>44575</v>
      </c>
      <c r="L19" s="54">
        <v>6</v>
      </c>
      <c r="M19" s="55">
        <v>57850</v>
      </c>
      <c r="N19" s="56">
        <f t="shared" si="0"/>
        <v>13</v>
      </c>
      <c r="O19" s="57">
        <f t="shared" si="0"/>
        <v>119600</v>
      </c>
      <c r="P19" s="57">
        <f t="shared" si="1"/>
        <v>9200</v>
      </c>
      <c r="Q19" s="62">
        <f t="shared" si="2"/>
        <v>-212050</v>
      </c>
      <c r="R19" s="15"/>
      <c r="S19" s="15"/>
      <c r="T19" s="15"/>
      <c r="U19" s="15"/>
    </row>
    <row r="20" spans="1:21" ht="15.5" x14ac:dyDescent="0.35">
      <c r="A20" s="101">
        <v>11</v>
      </c>
      <c r="B20" s="102">
        <v>4</v>
      </c>
      <c r="C20" s="103" t="s">
        <v>24</v>
      </c>
      <c r="D20" s="46">
        <v>0</v>
      </c>
      <c r="E20" s="47">
        <v>0</v>
      </c>
      <c r="F20" s="48">
        <v>3</v>
      </c>
      <c r="G20" s="49">
        <v>21860</v>
      </c>
      <c r="H20" s="50">
        <v>1</v>
      </c>
      <c r="I20" s="51">
        <v>7420</v>
      </c>
      <c r="J20" s="52">
        <v>8</v>
      </c>
      <c r="K20" s="53">
        <v>74900</v>
      </c>
      <c r="L20" s="54">
        <v>2</v>
      </c>
      <c r="M20" s="55">
        <v>12600</v>
      </c>
      <c r="N20" s="56">
        <f t="shared" si="0"/>
        <v>14</v>
      </c>
      <c r="O20" s="57">
        <f t="shared" si="0"/>
        <v>116780</v>
      </c>
      <c r="P20" s="57">
        <f t="shared" si="1"/>
        <v>8341.4285714285706</v>
      </c>
      <c r="Q20" s="62">
        <f t="shared" si="2"/>
        <v>-214870</v>
      </c>
      <c r="R20" s="15"/>
      <c r="S20" s="15"/>
      <c r="T20" s="15"/>
      <c r="U20" s="15"/>
    </row>
    <row r="21" spans="1:21" ht="15.5" x14ac:dyDescent="0.35">
      <c r="A21" s="101">
        <v>12</v>
      </c>
      <c r="B21" s="102">
        <v>6</v>
      </c>
      <c r="C21" s="103" t="s">
        <v>25</v>
      </c>
      <c r="D21" s="46">
        <v>0</v>
      </c>
      <c r="E21" s="47">
        <v>0</v>
      </c>
      <c r="F21" s="48">
        <v>1</v>
      </c>
      <c r="G21" s="49">
        <v>11200</v>
      </c>
      <c r="H21" s="50">
        <v>2</v>
      </c>
      <c r="I21" s="51">
        <v>21810</v>
      </c>
      <c r="J21" s="52">
        <v>6</v>
      </c>
      <c r="K21" s="53">
        <v>45025</v>
      </c>
      <c r="L21" s="54">
        <v>5</v>
      </c>
      <c r="M21" s="55">
        <v>37875</v>
      </c>
      <c r="N21" s="56">
        <f t="shared" si="0"/>
        <v>14</v>
      </c>
      <c r="O21" s="57">
        <f t="shared" si="0"/>
        <v>115910</v>
      </c>
      <c r="P21" s="57">
        <f t="shared" si="1"/>
        <v>8279.2857142857138</v>
      </c>
      <c r="Q21" s="62">
        <f t="shared" si="2"/>
        <v>-215740</v>
      </c>
      <c r="R21" s="15"/>
      <c r="S21" s="15"/>
      <c r="T21" s="15"/>
      <c r="U21" s="15"/>
    </row>
    <row r="22" spans="1:21" ht="15.5" x14ac:dyDescent="0.35">
      <c r="A22" s="101">
        <v>13</v>
      </c>
      <c r="B22" s="102">
        <v>25</v>
      </c>
      <c r="C22" s="103" t="s">
        <v>26</v>
      </c>
      <c r="D22" s="46">
        <v>0</v>
      </c>
      <c r="E22" s="47">
        <v>0</v>
      </c>
      <c r="F22" s="48">
        <v>2</v>
      </c>
      <c r="G22" s="49">
        <v>13725</v>
      </c>
      <c r="H22" s="50">
        <v>1</v>
      </c>
      <c r="I22" s="51">
        <v>3150</v>
      </c>
      <c r="J22" s="52">
        <v>8</v>
      </c>
      <c r="K22" s="53">
        <v>59375</v>
      </c>
      <c r="L22" s="54">
        <v>5</v>
      </c>
      <c r="M22" s="55">
        <v>34350</v>
      </c>
      <c r="N22" s="56">
        <f t="shared" si="0"/>
        <v>16</v>
      </c>
      <c r="O22" s="57">
        <f t="shared" si="0"/>
        <v>110600</v>
      </c>
      <c r="P22" s="57">
        <f t="shared" si="1"/>
        <v>6912.5</v>
      </c>
      <c r="Q22" s="62">
        <f t="shared" si="2"/>
        <v>-221050</v>
      </c>
      <c r="R22" s="15"/>
      <c r="S22" s="15"/>
      <c r="T22" s="15"/>
      <c r="U22" s="15"/>
    </row>
    <row r="23" spans="1:21" ht="15.5" x14ac:dyDescent="0.35">
      <c r="A23" s="101">
        <v>14</v>
      </c>
      <c r="B23" s="102">
        <v>23</v>
      </c>
      <c r="C23" s="103" t="s">
        <v>27</v>
      </c>
      <c r="D23" s="46">
        <v>0</v>
      </c>
      <c r="E23" s="47">
        <v>0</v>
      </c>
      <c r="F23" s="48">
        <v>0</v>
      </c>
      <c r="G23" s="49">
        <v>0</v>
      </c>
      <c r="H23" s="50">
        <v>4</v>
      </c>
      <c r="I23" s="51">
        <v>39175</v>
      </c>
      <c r="J23" s="52">
        <v>7</v>
      </c>
      <c r="K23" s="53">
        <v>60675</v>
      </c>
      <c r="L23" s="54">
        <v>2</v>
      </c>
      <c r="M23" s="55">
        <v>9075</v>
      </c>
      <c r="N23" s="56">
        <f t="shared" si="0"/>
        <v>13</v>
      </c>
      <c r="O23" s="57">
        <f t="shared" si="0"/>
        <v>108925</v>
      </c>
      <c r="P23" s="57">
        <f t="shared" si="1"/>
        <v>8378.8461538461543</v>
      </c>
      <c r="Q23" s="62">
        <f t="shared" si="2"/>
        <v>-222725</v>
      </c>
      <c r="R23" s="15"/>
      <c r="S23" s="15"/>
      <c r="T23" s="15"/>
      <c r="U23" s="15"/>
    </row>
    <row r="24" spans="1:21" ht="15.5" x14ac:dyDescent="0.35">
      <c r="A24" s="101">
        <v>15</v>
      </c>
      <c r="B24" s="102">
        <v>3</v>
      </c>
      <c r="C24" s="103" t="s">
        <v>28</v>
      </c>
      <c r="D24" s="46">
        <v>0</v>
      </c>
      <c r="E24" s="47">
        <v>0</v>
      </c>
      <c r="F24" s="48">
        <v>1</v>
      </c>
      <c r="G24" s="49">
        <v>5090</v>
      </c>
      <c r="H24" s="50">
        <v>0</v>
      </c>
      <c r="I24" s="51">
        <v>0</v>
      </c>
      <c r="J24" s="52">
        <v>5</v>
      </c>
      <c r="K24" s="53">
        <v>50410</v>
      </c>
      <c r="L24" s="54">
        <v>6</v>
      </c>
      <c r="M24" s="55">
        <v>45430</v>
      </c>
      <c r="N24" s="56">
        <f t="shared" si="0"/>
        <v>12</v>
      </c>
      <c r="O24" s="57">
        <f t="shared" si="0"/>
        <v>100930</v>
      </c>
      <c r="P24" s="57">
        <f t="shared" si="1"/>
        <v>8410.8333333333339</v>
      </c>
      <c r="Q24" s="62">
        <f t="shared" si="2"/>
        <v>-230720</v>
      </c>
      <c r="R24" s="15"/>
      <c r="S24" s="15"/>
      <c r="T24" s="15"/>
      <c r="U24" s="15"/>
    </row>
    <row r="25" spans="1:21" ht="15.5" x14ac:dyDescent="0.35">
      <c r="A25" s="101">
        <v>16</v>
      </c>
      <c r="B25" s="102">
        <v>8</v>
      </c>
      <c r="C25" s="103" t="s">
        <v>29</v>
      </c>
      <c r="D25" s="46">
        <v>0</v>
      </c>
      <c r="E25" s="47">
        <v>0</v>
      </c>
      <c r="F25" s="48">
        <v>1</v>
      </c>
      <c r="G25" s="49">
        <v>9100</v>
      </c>
      <c r="H25" s="50">
        <v>1</v>
      </c>
      <c r="I25" s="51">
        <v>9000</v>
      </c>
      <c r="J25" s="52">
        <v>3</v>
      </c>
      <c r="K25" s="53">
        <v>24050</v>
      </c>
      <c r="L25" s="54">
        <v>4</v>
      </c>
      <c r="M25" s="55">
        <v>38525</v>
      </c>
      <c r="N25" s="56">
        <f t="shared" si="0"/>
        <v>9</v>
      </c>
      <c r="O25" s="57">
        <f t="shared" si="0"/>
        <v>80675</v>
      </c>
      <c r="P25" s="57">
        <f t="shared" si="1"/>
        <v>8963.8888888888887</v>
      </c>
      <c r="Q25" s="62">
        <f t="shared" si="2"/>
        <v>-250975</v>
      </c>
      <c r="R25" s="15"/>
      <c r="S25" s="15"/>
      <c r="T25" s="15"/>
      <c r="U25" s="15"/>
    </row>
    <row r="26" spans="1:21" ht="15.5" x14ac:dyDescent="0.35">
      <c r="A26" s="101">
        <v>17</v>
      </c>
      <c r="B26" s="102">
        <v>2</v>
      </c>
      <c r="C26" s="103" t="s">
        <v>30</v>
      </c>
      <c r="D26" s="46">
        <v>0</v>
      </c>
      <c r="E26" s="47">
        <v>0</v>
      </c>
      <c r="F26" s="48">
        <v>1</v>
      </c>
      <c r="G26" s="49">
        <v>6540</v>
      </c>
      <c r="H26" s="50">
        <v>2</v>
      </c>
      <c r="I26" s="51">
        <v>11400</v>
      </c>
      <c r="J26" s="52">
        <v>3</v>
      </c>
      <c r="K26" s="53">
        <v>27970</v>
      </c>
      <c r="L26" s="54">
        <v>2</v>
      </c>
      <c r="M26" s="55">
        <v>17010</v>
      </c>
      <c r="N26" s="56">
        <f t="shared" ref="N26:O33" si="3">D26+F26+H26+J26+L26</f>
        <v>8</v>
      </c>
      <c r="O26" s="57">
        <f t="shared" si="3"/>
        <v>62920</v>
      </c>
      <c r="P26" s="57">
        <f t="shared" si="1"/>
        <v>7865</v>
      </c>
      <c r="Q26" s="62">
        <f t="shared" si="2"/>
        <v>-268730</v>
      </c>
      <c r="R26" s="15"/>
      <c r="S26" s="15"/>
      <c r="T26" s="15"/>
      <c r="U26" s="15"/>
    </row>
    <row r="27" spans="1:21" ht="15.5" x14ac:dyDescent="0.35">
      <c r="A27" s="101">
        <v>18</v>
      </c>
      <c r="B27" s="102">
        <v>7</v>
      </c>
      <c r="C27" s="103" t="s">
        <v>31</v>
      </c>
      <c r="D27" s="46">
        <v>0</v>
      </c>
      <c r="E27" s="47">
        <v>0</v>
      </c>
      <c r="F27" s="48">
        <v>2</v>
      </c>
      <c r="G27" s="49">
        <v>19250</v>
      </c>
      <c r="H27" s="50">
        <v>1</v>
      </c>
      <c r="I27" s="51">
        <v>3800</v>
      </c>
      <c r="J27" s="52">
        <v>2</v>
      </c>
      <c r="K27" s="53">
        <v>21325</v>
      </c>
      <c r="L27" s="54">
        <v>0</v>
      </c>
      <c r="M27" s="55">
        <v>0</v>
      </c>
      <c r="N27" s="56">
        <f t="shared" si="3"/>
        <v>5</v>
      </c>
      <c r="O27" s="57">
        <f t="shared" si="3"/>
        <v>44375</v>
      </c>
      <c r="P27" s="57">
        <f>IF(N27=0,"0",O27/N27)</f>
        <v>8875</v>
      </c>
      <c r="Q27" s="62">
        <f t="shared" si="2"/>
        <v>-287275</v>
      </c>
      <c r="R27" s="15"/>
      <c r="S27" s="15"/>
      <c r="T27" s="15"/>
      <c r="U27" s="15"/>
    </row>
    <row r="28" spans="1:21" ht="15.5" x14ac:dyDescent="0.35">
      <c r="A28" s="101">
        <v>19</v>
      </c>
      <c r="B28" s="102">
        <v>18</v>
      </c>
      <c r="C28" s="103" t="s">
        <v>32</v>
      </c>
      <c r="D28" s="46">
        <v>0</v>
      </c>
      <c r="E28" s="47">
        <v>0</v>
      </c>
      <c r="F28" s="48">
        <v>0</v>
      </c>
      <c r="G28" s="49">
        <v>0</v>
      </c>
      <c r="H28" s="50">
        <v>1</v>
      </c>
      <c r="I28" s="51">
        <v>10470</v>
      </c>
      <c r="J28" s="52">
        <v>3</v>
      </c>
      <c r="K28" s="53">
        <v>33300</v>
      </c>
      <c r="L28" s="54">
        <v>0</v>
      </c>
      <c r="M28" s="55">
        <v>0</v>
      </c>
      <c r="N28" s="56">
        <f t="shared" si="3"/>
        <v>4</v>
      </c>
      <c r="O28" s="57">
        <f t="shared" si="3"/>
        <v>43770</v>
      </c>
      <c r="P28" s="57">
        <f>IF(N28=0,"0",O28/N28)</f>
        <v>10942.5</v>
      </c>
      <c r="Q28" s="62">
        <f t="shared" si="2"/>
        <v>-287880</v>
      </c>
      <c r="R28" s="15"/>
      <c r="S28" s="15"/>
      <c r="T28" s="15"/>
      <c r="U28" s="15"/>
    </row>
    <row r="29" spans="1:21" ht="15.5" x14ac:dyDescent="0.35">
      <c r="A29" s="104">
        <v>20</v>
      </c>
      <c r="B29" s="105">
        <v>5</v>
      </c>
      <c r="C29" s="106" t="s">
        <v>33</v>
      </c>
      <c r="D29" s="107">
        <v>0</v>
      </c>
      <c r="E29" s="108">
        <v>0</v>
      </c>
      <c r="F29" s="109">
        <v>0</v>
      </c>
      <c r="G29" s="110">
        <v>0</v>
      </c>
      <c r="H29" s="111">
        <v>0</v>
      </c>
      <c r="I29" s="112">
        <v>0</v>
      </c>
      <c r="J29" s="113">
        <v>1</v>
      </c>
      <c r="K29" s="114">
        <v>6525</v>
      </c>
      <c r="L29" s="115">
        <v>1</v>
      </c>
      <c r="M29" s="116">
        <v>9425</v>
      </c>
      <c r="N29" s="117">
        <f t="shared" si="3"/>
        <v>2</v>
      </c>
      <c r="O29" s="118">
        <f t="shared" si="3"/>
        <v>15950</v>
      </c>
      <c r="P29" s="118">
        <f>IF(N29=0,"0",O29/N29)</f>
        <v>7975</v>
      </c>
      <c r="Q29" s="62">
        <f t="shared" si="2"/>
        <v>-315700</v>
      </c>
      <c r="R29" s="15"/>
      <c r="S29" s="15"/>
      <c r="T29" s="15"/>
      <c r="U29" s="15"/>
    </row>
    <row r="30" spans="1:21" ht="15.5" x14ac:dyDescent="0.35">
      <c r="A30" s="101">
        <v>21</v>
      </c>
      <c r="B30" s="102">
        <v>15</v>
      </c>
      <c r="C30" s="103" t="s">
        <v>34</v>
      </c>
      <c r="D30" s="46">
        <v>0</v>
      </c>
      <c r="E30" s="47">
        <v>0</v>
      </c>
      <c r="F30" s="48">
        <v>0</v>
      </c>
      <c r="G30" s="49">
        <v>0</v>
      </c>
      <c r="H30" s="50">
        <v>2</v>
      </c>
      <c r="I30" s="51">
        <v>14390</v>
      </c>
      <c r="J30" s="52">
        <v>0</v>
      </c>
      <c r="K30" s="53">
        <v>0</v>
      </c>
      <c r="L30" s="54">
        <v>0</v>
      </c>
      <c r="M30" s="55">
        <v>0</v>
      </c>
      <c r="N30" s="56">
        <f t="shared" si="3"/>
        <v>2</v>
      </c>
      <c r="O30" s="57">
        <f t="shared" si="3"/>
        <v>14390</v>
      </c>
      <c r="P30" s="57">
        <f t="shared" ref="P30" si="4">IF(N30=0,"0",O30/N30)</f>
        <v>7195</v>
      </c>
      <c r="Q30" s="62">
        <f t="shared" si="2"/>
        <v>-317260</v>
      </c>
      <c r="R30" s="15"/>
      <c r="S30" s="15"/>
      <c r="T30" s="15"/>
      <c r="U30" s="15"/>
    </row>
    <row r="31" spans="1:21" ht="15.5" x14ac:dyDescent="0.35">
      <c r="A31" s="101">
        <v>22</v>
      </c>
      <c r="B31" s="102">
        <v>16</v>
      </c>
      <c r="C31" s="103" t="s">
        <v>35</v>
      </c>
      <c r="D31" s="46">
        <v>0</v>
      </c>
      <c r="E31" s="47">
        <v>0</v>
      </c>
      <c r="F31" s="48">
        <v>0</v>
      </c>
      <c r="G31" s="49">
        <v>0</v>
      </c>
      <c r="H31" s="50">
        <v>0</v>
      </c>
      <c r="I31" s="51">
        <v>0</v>
      </c>
      <c r="J31" s="52">
        <v>0</v>
      </c>
      <c r="K31" s="53">
        <v>0</v>
      </c>
      <c r="L31" s="54">
        <v>1</v>
      </c>
      <c r="M31" s="55">
        <v>11860</v>
      </c>
      <c r="N31" s="56">
        <f>D31+F31+H31+J31+L31</f>
        <v>1</v>
      </c>
      <c r="O31" s="57">
        <f>E31+G31+I31+K31+M31</f>
        <v>11860</v>
      </c>
      <c r="P31" s="57">
        <f>IF(N31=0,"0",O31/N31)</f>
        <v>11860</v>
      </c>
      <c r="Q31" s="62">
        <f t="shared" si="2"/>
        <v>-319790</v>
      </c>
      <c r="R31" s="15"/>
      <c r="S31" s="15"/>
      <c r="T31" s="15"/>
      <c r="U31" s="15"/>
    </row>
    <row r="32" spans="1:21" ht="15.5" x14ac:dyDescent="0.35">
      <c r="A32" s="101">
        <v>23</v>
      </c>
      <c r="B32" s="102">
        <v>9</v>
      </c>
      <c r="C32" s="103" t="s">
        <v>36</v>
      </c>
      <c r="D32" s="46">
        <v>0</v>
      </c>
      <c r="E32" s="47">
        <v>0</v>
      </c>
      <c r="F32" s="48">
        <v>0</v>
      </c>
      <c r="G32" s="49">
        <v>0</v>
      </c>
      <c r="H32" s="50">
        <v>1</v>
      </c>
      <c r="I32" s="51">
        <v>7575</v>
      </c>
      <c r="J32" s="52">
        <v>0</v>
      </c>
      <c r="K32" s="53">
        <v>0</v>
      </c>
      <c r="L32" s="54">
        <v>1</v>
      </c>
      <c r="M32" s="55">
        <v>4200</v>
      </c>
      <c r="N32" s="56">
        <f>D32+F32+H32+J32+L32</f>
        <v>2</v>
      </c>
      <c r="O32" s="57">
        <f>E32+G32+I32+K32+M32</f>
        <v>11775</v>
      </c>
      <c r="P32" s="57">
        <f>IF(N32=0,"0",O32/N32)</f>
        <v>5887.5</v>
      </c>
      <c r="Q32" s="62">
        <f t="shared" si="2"/>
        <v>-319875</v>
      </c>
      <c r="R32" s="15"/>
      <c r="S32" s="15"/>
      <c r="T32" s="15"/>
      <c r="U32" s="15"/>
    </row>
    <row r="33" spans="1:21" ht="16" thickBot="1" x14ac:dyDescent="0.4">
      <c r="A33" s="101">
        <v>24</v>
      </c>
      <c r="B33" s="102">
        <v>21</v>
      </c>
      <c r="C33" s="103" t="s">
        <v>37</v>
      </c>
      <c r="D33" s="46">
        <v>0</v>
      </c>
      <c r="E33" s="47">
        <v>0</v>
      </c>
      <c r="F33" s="48">
        <v>0</v>
      </c>
      <c r="G33" s="49">
        <v>0</v>
      </c>
      <c r="H33" s="50">
        <v>0</v>
      </c>
      <c r="I33" s="51">
        <v>0</v>
      </c>
      <c r="J33" s="52">
        <v>0</v>
      </c>
      <c r="K33" s="53">
        <v>0</v>
      </c>
      <c r="L33" s="54">
        <v>0</v>
      </c>
      <c r="M33" s="55">
        <v>0</v>
      </c>
      <c r="N33" s="56">
        <f t="shared" si="3"/>
        <v>0</v>
      </c>
      <c r="O33" s="57">
        <f t="shared" si="3"/>
        <v>0</v>
      </c>
      <c r="P33" s="57" t="str">
        <f t="shared" si="1"/>
        <v>0</v>
      </c>
      <c r="Q33" s="62">
        <f t="shared" si="2"/>
        <v>-331650</v>
      </c>
      <c r="R33" s="15"/>
      <c r="S33" s="15"/>
      <c r="T33" s="15"/>
      <c r="U33" s="15"/>
    </row>
    <row r="34" spans="1:21" ht="16" thickBot="1" x14ac:dyDescent="0.4">
      <c r="A34" s="119"/>
      <c r="B34" s="120"/>
      <c r="C34" s="121" t="s">
        <v>38</v>
      </c>
      <c r="D34" s="122">
        <f>SUM(D10:D33)</f>
        <v>0</v>
      </c>
      <c r="E34" s="123">
        <f t="shared" ref="E34:O34" si="5">SUM(E10:E33)</f>
        <v>0</v>
      </c>
      <c r="F34" s="122">
        <f t="shared" si="5"/>
        <v>25</v>
      </c>
      <c r="G34" s="123">
        <f t="shared" si="5"/>
        <v>185075</v>
      </c>
      <c r="H34" s="122">
        <f t="shared" si="5"/>
        <v>78</v>
      </c>
      <c r="I34" s="123">
        <f t="shared" si="5"/>
        <v>645735</v>
      </c>
      <c r="J34" s="122">
        <f t="shared" si="5"/>
        <v>161</v>
      </c>
      <c r="K34" s="123">
        <f t="shared" si="5"/>
        <v>1390505</v>
      </c>
      <c r="L34" s="122">
        <f t="shared" si="5"/>
        <v>98</v>
      </c>
      <c r="M34" s="123">
        <f t="shared" si="5"/>
        <v>820965</v>
      </c>
      <c r="N34" s="124">
        <f t="shared" si="5"/>
        <v>362</v>
      </c>
      <c r="O34" s="125">
        <f t="shared" si="5"/>
        <v>3042280</v>
      </c>
      <c r="P34" s="126">
        <f>O34/N34</f>
        <v>8404.0883977900558</v>
      </c>
      <c r="R34" s="15"/>
      <c r="S34" s="15"/>
      <c r="T34" s="15"/>
      <c r="U34" s="15"/>
    </row>
    <row r="35" spans="1:21" x14ac:dyDescent="0.35">
      <c r="A35" s="127"/>
      <c r="B35" s="127"/>
      <c r="C35" s="127"/>
      <c r="D35" s="127"/>
      <c r="E35" s="127"/>
      <c r="F35" s="127"/>
      <c r="G35" s="127"/>
      <c r="H35" s="127"/>
      <c r="I35" s="128"/>
      <c r="J35" s="127"/>
      <c r="K35" s="128"/>
      <c r="L35" s="127"/>
      <c r="M35" s="128"/>
      <c r="N35" s="127"/>
      <c r="O35" s="129"/>
      <c r="P35" s="129"/>
      <c r="Q35" s="15"/>
      <c r="R35" s="15"/>
      <c r="S35" s="15"/>
      <c r="T35" s="15"/>
      <c r="U35" s="15"/>
    </row>
    <row r="36" spans="1:21" x14ac:dyDescent="0.35">
      <c r="A36" s="127"/>
      <c r="B36" s="127"/>
      <c r="C36" s="127"/>
      <c r="D36" s="130"/>
      <c r="E36" s="131"/>
      <c r="F36" s="130"/>
      <c r="G36" s="127"/>
      <c r="H36" s="127"/>
      <c r="I36" s="14" t="s">
        <v>39</v>
      </c>
      <c r="J36" s="14"/>
      <c r="K36" s="14"/>
      <c r="L36" s="14"/>
      <c r="M36" s="14"/>
      <c r="N36" s="14"/>
      <c r="O36" s="132">
        <f>P34</f>
        <v>8404.0883977900558</v>
      </c>
      <c r="P36" s="129"/>
      <c r="Q36" s="15"/>
      <c r="R36" s="15"/>
      <c r="S36" s="15"/>
      <c r="T36" s="15"/>
      <c r="U36" s="15"/>
    </row>
    <row r="37" spans="1:21" x14ac:dyDescent="0.35">
      <c r="A37" s="127"/>
      <c r="B37" s="133" t="s">
        <v>40</v>
      </c>
      <c r="C37" s="134"/>
      <c r="D37" s="13" t="s">
        <v>41</v>
      </c>
      <c r="E37" s="13"/>
      <c r="F37" s="130"/>
      <c r="G37" s="130"/>
      <c r="H37" s="130"/>
      <c r="I37" s="14" t="s">
        <v>42</v>
      </c>
      <c r="J37" s="14"/>
      <c r="K37" s="14"/>
      <c r="L37" s="14"/>
      <c r="M37" s="14"/>
      <c r="N37" s="14"/>
      <c r="O37" s="132">
        <f>N34</f>
        <v>362</v>
      </c>
      <c r="P37" s="129"/>
      <c r="Q37" s="15"/>
      <c r="R37" s="15"/>
      <c r="S37" s="15"/>
      <c r="T37" s="15"/>
      <c r="U37" s="15"/>
    </row>
    <row r="38" spans="1:21" x14ac:dyDescent="0.35">
      <c r="A38" s="127"/>
      <c r="B38" s="135"/>
      <c r="C38" s="127"/>
      <c r="D38" s="127"/>
      <c r="E38" s="127"/>
      <c r="F38" s="127"/>
      <c r="G38" s="130"/>
      <c r="H38" s="130"/>
      <c r="I38" s="12" t="s">
        <v>43</v>
      </c>
      <c r="J38" s="12"/>
      <c r="K38" s="12"/>
      <c r="L38" s="12"/>
      <c r="M38" s="12"/>
      <c r="N38" s="12"/>
      <c r="O38" s="132">
        <f>O34</f>
        <v>3042280</v>
      </c>
      <c r="P38" s="129"/>
      <c r="Q38" s="15"/>
      <c r="R38" s="15"/>
      <c r="S38" s="15"/>
      <c r="T38" s="15"/>
      <c r="U38" s="15"/>
    </row>
    <row r="39" spans="1:21" x14ac:dyDescent="0.35">
      <c r="A39" s="127"/>
      <c r="B39" s="127"/>
      <c r="C39" s="127"/>
      <c r="D39" s="13"/>
      <c r="E39" s="13"/>
      <c r="F39" s="127"/>
      <c r="G39" s="127"/>
      <c r="H39" s="127"/>
      <c r="I39" s="11" t="s">
        <v>44</v>
      </c>
      <c r="J39" s="11"/>
      <c r="K39" s="11"/>
      <c r="L39" s="11"/>
      <c r="M39" s="11"/>
      <c r="N39" s="11"/>
      <c r="O39" s="136">
        <v>16625</v>
      </c>
      <c r="P39" s="137" t="str">
        <f>C14</f>
        <v>ĒRIKS TUKIŠS</v>
      </c>
      <c r="Q39" s="15"/>
      <c r="R39" s="15"/>
      <c r="S39" s="15"/>
      <c r="T39" s="15"/>
      <c r="U39" s="15"/>
    </row>
    <row r="40" spans="1:21" x14ac:dyDescent="0.35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1" x14ac:dyDescent="0.35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</row>
    <row r="42" spans="1:21" x14ac:dyDescent="0.35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</row>
    <row r="43" spans="1:21" x14ac:dyDescent="0.35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</row>
    <row r="44" spans="1:21" x14ac:dyDescent="0.35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</row>
  </sheetData>
  <mergeCells count="14">
    <mergeCell ref="A3:P3"/>
    <mergeCell ref="A6:P6"/>
    <mergeCell ref="D8:E8"/>
    <mergeCell ref="F8:G8"/>
    <mergeCell ref="H8:I8"/>
    <mergeCell ref="J8:K8"/>
    <mergeCell ref="L8:M8"/>
    <mergeCell ref="N8:P8"/>
    <mergeCell ref="I36:N36"/>
    <mergeCell ref="D37:E37"/>
    <mergeCell ref="I37:N37"/>
    <mergeCell ref="I38:N38"/>
    <mergeCell ref="D39:E39"/>
    <mergeCell ref="I39:N39"/>
  </mergeCells>
  <pageMargins left="0.7" right="0.7" top="0.75" bottom="0.75" header="0.3" footer="0.3"/>
  <pageSetup scale="49" orientation="portrait" r:id="rId1"/>
  <colBreaks count="1" manualBreakCount="1">
    <brk id="1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5"/>
  <sheetViews>
    <sheetView workbookViewId="0">
      <selection sqref="A1:XFD1048576"/>
    </sheetView>
  </sheetViews>
  <sheetFormatPr defaultRowHeight="14.5" x14ac:dyDescent="0.35"/>
  <cols>
    <col min="1" max="1" width="23" bestFit="1" customWidth="1"/>
    <col min="2" max="2" width="13" bestFit="1" customWidth="1"/>
    <col min="3" max="3" width="15.453125" bestFit="1" customWidth="1"/>
    <col min="4" max="4" width="14.26953125" bestFit="1" customWidth="1"/>
    <col min="5" max="5" width="18.26953125" bestFit="1" customWidth="1"/>
  </cols>
  <sheetData>
    <row r="1" spans="1:5" x14ac:dyDescent="0.35">
      <c r="A1" s="138" t="s">
        <v>76</v>
      </c>
      <c r="B1" s="138" t="s">
        <v>77</v>
      </c>
      <c r="C1" s="138" t="s">
        <v>78</v>
      </c>
      <c r="D1" s="138" t="s">
        <v>79</v>
      </c>
      <c r="E1" s="138" t="s">
        <v>80</v>
      </c>
    </row>
    <row r="2" spans="1:5" ht="15.5" x14ac:dyDescent="0.35">
      <c r="A2" s="139" t="s">
        <v>14</v>
      </c>
      <c r="B2" s="139" t="s">
        <v>90</v>
      </c>
      <c r="C2" s="139" t="s">
        <v>91</v>
      </c>
      <c r="D2" s="140" t="s">
        <v>46</v>
      </c>
      <c r="E2" s="141" t="s">
        <v>45</v>
      </c>
    </row>
    <row r="3" spans="1:5" ht="15.5" x14ac:dyDescent="0.35">
      <c r="A3" s="139" t="s">
        <v>15</v>
      </c>
      <c r="B3" s="139" t="s">
        <v>92</v>
      </c>
      <c r="C3" s="139" t="s">
        <v>93</v>
      </c>
      <c r="D3" s="140" t="s">
        <v>60</v>
      </c>
      <c r="E3" s="141" t="s">
        <v>86</v>
      </c>
    </row>
    <row r="4" spans="1:5" ht="15.5" x14ac:dyDescent="0.35">
      <c r="A4" s="139" t="s">
        <v>16</v>
      </c>
      <c r="B4" s="139" t="s">
        <v>89</v>
      </c>
      <c r="C4" s="139" t="s">
        <v>94</v>
      </c>
      <c r="D4" s="140" t="s">
        <v>61</v>
      </c>
      <c r="E4" s="141" t="s">
        <v>69</v>
      </c>
    </row>
    <row r="5" spans="1:5" ht="15.5" x14ac:dyDescent="0.35">
      <c r="A5" s="139" t="s">
        <v>17</v>
      </c>
      <c r="B5" s="139" t="s">
        <v>95</v>
      </c>
      <c r="C5" s="139" t="s">
        <v>96</v>
      </c>
      <c r="D5" s="140" t="s">
        <v>47</v>
      </c>
      <c r="E5" s="141" t="s">
        <v>45</v>
      </c>
    </row>
    <row r="6" spans="1:5" ht="15.5" x14ac:dyDescent="0.35">
      <c r="A6" s="139" t="s">
        <v>18</v>
      </c>
      <c r="B6" s="139" t="s">
        <v>97</v>
      </c>
      <c r="C6" s="139" t="s">
        <v>98</v>
      </c>
      <c r="D6" s="140" t="s">
        <v>48</v>
      </c>
      <c r="E6" s="141" t="s">
        <v>49</v>
      </c>
    </row>
    <row r="7" spans="1:5" ht="15.5" x14ac:dyDescent="0.35">
      <c r="A7" s="139" t="s">
        <v>19</v>
      </c>
      <c r="B7" s="139" t="s">
        <v>99</v>
      </c>
      <c r="C7" s="139" t="s">
        <v>100</v>
      </c>
      <c r="D7" s="140" t="s">
        <v>62</v>
      </c>
      <c r="E7" s="141" t="s">
        <v>88</v>
      </c>
    </row>
    <row r="8" spans="1:5" ht="15.5" x14ac:dyDescent="0.35">
      <c r="A8" s="139" t="s">
        <v>20</v>
      </c>
      <c r="B8" s="139" t="s">
        <v>101</v>
      </c>
      <c r="C8" s="139" t="s">
        <v>102</v>
      </c>
      <c r="D8" s="140" t="s">
        <v>50</v>
      </c>
      <c r="E8" s="141" t="s">
        <v>68</v>
      </c>
    </row>
    <row r="9" spans="1:5" ht="15.5" x14ac:dyDescent="0.35">
      <c r="A9" s="139" t="s">
        <v>21</v>
      </c>
      <c r="B9" s="139" t="s">
        <v>103</v>
      </c>
      <c r="C9" s="139" t="s">
        <v>104</v>
      </c>
      <c r="D9" s="140" t="s">
        <v>51</v>
      </c>
      <c r="E9" s="141" t="s">
        <v>69</v>
      </c>
    </row>
    <row r="10" spans="1:5" ht="15.5" x14ac:dyDescent="0.35">
      <c r="A10" s="139" t="s">
        <v>22</v>
      </c>
      <c r="B10" s="139" t="s">
        <v>83</v>
      </c>
      <c r="C10" s="139" t="s">
        <v>105</v>
      </c>
      <c r="D10" s="140" t="s">
        <v>63</v>
      </c>
      <c r="E10" s="141" t="s">
        <v>84</v>
      </c>
    </row>
    <row r="11" spans="1:5" ht="15.5" x14ac:dyDescent="0.35">
      <c r="A11" s="139" t="s">
        <v>23</v>
      </c>
      <c r="B11" s="139" t="s">
        <v>106</v>
      </c>
      <c r="C11" s="139" t="s">
        <v>107</v>
      </c>
      <c r="D11" s="140" t="s">
        <v>64</v>
      </c>
      <c r="E11" s="141" t="s">
        <v>72</v>
      </c>
    </row>
    <row r="12" spans="1:5" ht="15.5" x14ac:dyDescent="0.35">
      <c r="A12" s="139" t="s">
        <v>24</v>
      </c>
      <c r="B12" s="139" t="s">
        <v>85</v>
      </c>
      <c r="C12" s="139" t="s">
        <v>108</v>
      </c>
      <c r="D12" s="140" t="s">
        <v>65</v>
      </c>
      <c r="E12" s="141" t="s">
        <v>81</v>
      </c>
    </row>
    <row r="13" spans="1:5" ht="15.5" x14ac:dyDescent="0.35">
      <c r="A13" s="139" t="s">
        <v>25</v>
      </c>
      <c r="B13" s="139" t="s">
        <v>109</v>
      </c>
      <c r="C13" s="139" t="s">
        <v>110</v>
      </c>
      <c r="D13" s="140" t="s">
        <v>52</v>
      </c>
      <c r="E13" s="141" t="s">
        <v>70</v>
      </c>
    </row>
    <row r="14" spans="1:5" ht="15.5" x14ac:dyDescent="0.35">
      <c r="A14" s="139" t="s">
        <v>26</v>
      </c>
      <c r="B14" s="139" t="s">
        <v>87</v>
      </c>
      <c r="C14" s="139" t="s">
        <v>111</v>
      </c>
      <c r="D14" s="140" t="s">
        <v>53</v>
      </c>
      <c r="E14" s="141" t="s">
        <v>71</v>
      </c>
    </row>
    <row r="15" spans="1:5" ht="15.5" x14ac:dyDescent="0.35">
      <c r="A15" s="139" t="s">
        <v>27</v>
      </c>
      <c r="B15" s="139" t="s">
        <v>112</v>
      </c>
      <c r="C15" s="139" t="s">
        <v>113</v>
      </c>
      <c r="D15" s="140" t="s">
        <v>54</v>
      </c>
      <c r="E15" s="141" t="e">
        <v>#N/A</v>
      </c>
    </row>
    <row r="16" spans="1:5" ht="15.5" x14ac:dyDescent="0.35">
      <c r="A16" s="139" t="s">
        <v>28</v>
      </c>
      <c r="B16" s="139" t="s">
        <v>114</v>
      </c>
      <c r="C16" s="139" t="s">
        <v>115</v>
      </c>
      <c r="D16" s="140" t="s">
        <v>55</v>
      </c>
      <c r="E16" s="141" t="s">
        <v>71</v>
      </c>
    </row>
    <row r="17" spans="1:5" ht="15.5" x14ac:dyDescent="0.35">
      <c r="A17" s="139" t="s">
        <v>29</v>
      </c>
      <c r="B17" s="139" t="s">
        <v>116</v>
      </c>
      <c r="C17" s="139" t="s">
        <v>117</v>
      </c>
      <c r="D17" s="140" t="s">
        <v>66</v>
      </c>
      <c r="E17" s="141" t="s">
        <v>84</v>
      </c>
    </row>
    <row r="18" spans="1:5" ht="15.5" x14ac:dyDescent="0.35">
      <c r="A18" s="139" t="s">
        <v>30</v>
      </c>
      <c r="B18" s="139" t="s">
        <v>82</v>
      </c>
      <c r="C18" s="139" t="s">
        <v>96</v>
      </c>
      <c r="D18" s="140" t="s">
        <v>67</v>
      </c>
      <c r="E18" s="141" t="s">
        <v>45</v>
      </c>
    </row>
    <row r="19" spans="1:5" ht="15.5" x14ac:dyDescent="0.35">
      <c r="A19" s="139" t="s">
        <v>31</v>
      </c>
      <c r="B19" s="139" t="s">
        <v>109</v>
      </c>
      <c r="C19" s="139" t="s">
        <v>118</v>
      </c>
      <c r="D19" s="140" t="s">
        <v>56</v>
      </c>
      <c r="E19" s="141" t="s">
        <v>72</v>
      </c>
    </row>
    <row r="20" spans="1:5" ht="15.5" x14ac:dyDescent="0.35">
      <c r="A20" s="139" t="s">
        <v>32</v>
      </c>
      <c r="B20" s="139" t="s">
        <v>87</v>
      </c>
      <c r="C20" s="139" t="s">
        <v>119</v>
      </c>
      <c r="D20" s="140" t="s">
        <v>57</v>
      </c>
      <c r="E20" s="141" t="s">
        <v>68</v>
      </c>
    </row>
    <row r="21" spans="1:5" ht="15.5" x14ac:dyDescent="0.35">
      <c r="A21" s="139" t="s">
        <v>33</v>
      </c>
      <c r="B21" s="139" t="s">
        <v>120</v>
      </c>
      <c r="C21" s="139" t="s">
        <v>121</v>
      </c>
      <c r="D21" s="140" t="e">
        <v>#N/A</v>
      </c>
      <c r="E21" s="141" t="s">
        <v>73</v>
      </c>
    </row>
    <row r="22" spans="1:5" ht="15.5" x14ac:dyDescent="0.35">
      <c r="A22" s="139" t="s">
        <v>34</v>
      </c>
      <c r="B22" s="139" t="s">
        <v>122</v>
      </c>
      <c r="C22" s="139" t="s">
        <v>123</v>
      </c>
      <c r="D22" s="140" t="s">
        <v>58</v>
      </c>
      <c r="E22" s="141" t="s">
        <v>74</v>
      </c>
    </row>
    <row r="23" spans="1:5" ht="15.5" x14ac:dyDescent="0.35">
      <c r="A23" s="139" t="s">
        <v>35</v>
      </c>
      <c r="B23" s="139" t="s">
        <v>124</v>
      </c>
      <c r="C23" s="139" t="s">
        <v>125</v>
      </c>
      <c r="D23" s="140" t="s">
        <v>59</v>
      </c>
      <c r="E23" s="141" t="s">
        <v>75</v>
      </c>
    </row>
    <row r="24" spans="1:5" ht="15.5" x14ac:dyDescent="0.35">
      <c r="A24" s="139" t="s">
        <v>36</v>
      </c>
      <c r="B24" s="139" t="s">
        <v>126</v>
      </c>
      <c r="C24" s="139" t="s">
        <v>127</v>
      </c>
      <c r="D24" s="140">
        <v>1992</v>
      </c>
      <c r="E24" s="141" t="e">
        <v>#N/A</v>
      </c>
    </row>
    <row r="25" spans="1:5" ht="15.5" x14ac:dyDescent="0.35">
      <c r="A25" s="139" t="s">
        <v>37</v>
      </c>
      <c r="B25" s="139" t="s">
        <v>128</v>
      </c>
      <c r="C25" s="139" t="s">
        <v>129</v>
      </c>
      <c r="D25" s="140" t="e">
        <v>#N/A</v>
      </c>
      <c r="E25" s="141" t="e"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Kopsavilkums</vt:lpstr>
      <vt:lpstr>Dalībnieki</vt:lpstr>
      <vt:lpstr>Kopsavilkums!Print_Area</vt:lpstr>
    </vt:vector>
  </TitlesOfParts>
  <Manager/>
  <Company>Galasnams-Adazi, SIA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Ēriks Tukiss</dc:creator>
  <cp:keywords/>
  <dc:description/>
  <cp:lastModifiedBy>Agris Rudzāns</cp:lastModifiedBy>
  <dcterms:created xsi:type="dcterms:W3CDTF">2024-11-25T12:58:04Z</dcterms:created>
  <dcterms:modified xsi:type="dcterms:W3CDTF">2024-11-26T13:20:29Z</dcterms:modified>
  <cp:category/>
</cp:coreProperties>
</file>